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581" firstSheet="1" activeTab="2"/>
  </bookViews>
  <sheets>
    <sheet name="XXXX" sheetId="1" state="veryHidden" r:id="rId1"/>
    <sheet name="PA mộ " sheetId="2" r:id="rId2"/>
    <sheet name="Tài sản" sheetId="3" r:id="rId3"/>
  </sheets>
  <definedNames>
    <definedName name="_xlnm.Print_Area" localSheetId="1">'PA mộ '!$A$1:$O$28</definedName>
    <definedName name="_xlnm.Print_Titles" localSheetId="1">'PA mộ '!$6:$8</definedName>
  </definedNames>
  <calcPr fullCalcOnLoad="1"/>
</workbook>
</file>

<file path=xl/sharedStrings.xml><?xml version="1.0" encoding="utf-8"?>
<sst xmlns="http://schemas.openxmlformats.org/spreadsheetml/2006/main" count="76" uniqueCount="56">
  <si>
    <t>DANH SÁCH MỘ -KHU DÂN CƯ BẮC TT</t>
  </si>
  <si>
    <t>STT</t>
  </si>
  <si>
    <t>Họ tên chủ sử dụng</t>
  </si>
  <si>
    <t>Loại tài sản được bồi thường hỗ trợ</t>
  </si>
  <si>
    <t>Bồi thường di chuyển mộ</t>
  </si>
  <si>
    <t>Chi phí đào, bốc
Mộ chưa cải táng 5.000.000đ/mộ
Đã cải táng 2.000.000đ/mộ</t>
  </si>
  <si>
    <t>Chi phí di chuyển 2.000.000 đ/mộ</t>
  </si>
  <si>
    <t>Chi phí xây dựng mộ</t>
  </si>
  <si>
    <t>Chi phí cho việc bố trí đất, xd hạ tầng để tiếp nhận mộ (2.000.000đ/mộ)</t>
  </si>
  <si>
    <t>Đơn giá Chi phí bồi thường xây dựng mộ mới</t>
  </si>
  <si>
    <t>Hộ gia đình</t>
  </si>
  <si>
    <t xml:space="preserve">UBND </t>
  </si>
  <si>
    <t>Hỗ trợ khác để di chuyển mộ (1.500.000 đ/mộ)</t>
  </si>
  <si>
    <t>Tổng kinh phí bồi thường, hỗ trợ cho hộ gia đình</t>
  </si>
  <si>
    <t>ĐV
 tính</t>
  </si>
  <si>
    <t>đ/mộ</t>
  </si>
  <si>
    <t>Tổng</t>
  </si>
  <si>
    <t>Đơn giá 
tài sản
(đồng)</t>
  </si>
  <si>
    <t>Chi phí xây dựng mộ (đồng)</t>
  </si>
  <si>
    <r>
      <t xml:space="preserve">Mộ ông
Nguyễn Văn Bình
Mất ngày 10-01 (ÂL)
QQ: Thôn Cả - Liên Sơn - Tân Yên Bắc Giang
</t>
    </r>
    <r>
      <rPr>
        <b/>
        <sz val="10"/>
        <color indexed="8"/>
        <rFont val="Times New Roman"/>
        <family val="1"/>
      </rPr>
      <t>(là ông)</t>
    </r>
  </si>
  <si>
    <r>
      <t xml:space="preserve">Cô
Trần Thị Bạn
17 Tuổi
Quỳnh Lôi - Hà Nội
Mất ngày 14-9-1950
</t>
    </r>
    <r>
      <rPr>
        <b/>
        <sz val="10"/>
        <color indexed="8"/>
        <rFont val="Times New Roman"/>
        <family val="1"/>
      </rPr>
      <t>(là bà)</t>
    </r>
  </si>
  <si>
    <r>
      <t xml:space="preserve">Cụ
Thái Thị Trình
Quỳnh Lôi - Hà Nội
Mất ngày 10-6-1952
Thọ 76 Tuổi
</t>
    </r>
    <r>
      <rPr>
        <b/>
        <sz val="10"/>
        <color indexed="8"/>
        <rFont val="Times New Roman"/>
        <family val="1"/>
      </rPr>
      <t>(là cụ)</t>
    </r>
  </si>
  <si>
    <r>
      <t xml:space="preserve">Bà
Trần Thị Cẩm
Quỳnh Lôi - Hà Nội
Mất 29-1-1992 Â.L
Thọ 96 Tuổi
</t>
    </r>
    <r>
      <rPr>
        <b/>
        <sz val="10"/>
        <color indexed="8"/>
        <rFont val="Times New Roman"/>
        <family val="1"/>
      </rPr>
      <t>(là cháu)</t>
    </r>
  </si>
  <si>
    <t xml:space="preserve">Mộ hình chữ nhật, xây gạch ốp xung quanh bằng gạch men sứ các màu, vữa XM mác 50.
- Dưới 400 viên, DTCĐ≤1,5m2
(DTCĐ thực tế 1,2m2) </t>
  </si>
  <si>
    <t>Mộ tròn xây gạch, trát xung quanh vữa TH mác 25 đến 50, quét vôi ve, xi măng hay sơn:
- Trên 800 viên, DTCĐ &gt; 2,5m2 (DTCĐ thực tế 4,9 m2)</t>
  </si>
  <si>
    <t xml:space="preserve">Mộ hình chữ nhật, xây gạch ốp xung quanh bằng gạch men sứ các màu, vữa XM mác 50.
- Dưới 400 viên, DTCĐ≤1,5m2
(DTCĐ thực tế 1,4m2) </t>
  </si>
  <si>
    <r>
      <t xml:space="preserve">Cụ 
Nguyễn Văn Ức
Quê: Quỳnh Lôi - Hà Nội
Sinh: 1933
Mất: 6-8-2002
(âm lịch)
Thọ 71 Tuổi
</t>
    </r>
    <r>
      <rPr>
        <b/>
        <sz val="10"/>
        <color indexed="8"/>
        <rFont val="Times New Roman"/>
        <family val="1"/>
      </rPr>
      <t>(là bố)</t>
    </r>
  </si>
  <si>
    <r>
      <t xml:space="preserve">Cụ
Nguyễn Thị Bé
Mất 20-11 (âm lịch)
</t>
    </r>
    <r>
      <rPr>
        <b/>
        <sz val="10"/>
        <color indexed="8"/>
        <rFont val="Times New Roman"/>
        <family val="1"/>
      </rPr>
      <t>(là cụ)</t>
    </r>
  </si>
  <si>
    <r>
      <t xml:space="preserve">Cụ
Nguyễn Thị Phiêu
Sinh năm: 1937
Mất: 7-5-2004 (ÂL)
Thọ: 68 tuổi
</t>
    </r>
    <r>
      <rPr>
        <b/>
        <sz val="10"/>
        <color indexed="8"/>
        <rFont val="Times New Roman"/>
        <family val="1"/>
      </rPr>
      <t>(là mẹ)</t>
    </r>
  </si>
  <si>
    <t>Mộ tròn, mộ đất
DTCĐ là 6,6m2</t>
  </si>
  <si>
    <t>Số lượng</t>
  </si>
  <si>
    <t>PHƯƠNG ÁN BỒI THƯỜNG, HỖ TRỢ DI CHUYỂN MỘ KHI NHÀ NƯỚC THU HỒI ĐẤT THỰC HIỆN DỰ ÁN KHU DÂN CƯ TÂN SƠN, XÃ LIÊN SƠN, HUYỆN TÂN YÊN</t>
  </si>
  <si>
    <t>Nguyễn Văn Huỳnh
(Thửa 105, tờ 31, diện tích 167,4m2; Loại đất: NTD)</t>
  </si>
  <si>
    <t>Nguyễn Văn Đồng
(Thửa 105, tờ 31, diện tích 167,4m2; Loại đất: NTD)</t>
  </si>
  <si>
    <t>Nhữ Đình Chiến
(Thửa 105, tờ 31, diện tích 167,4m2; Loại đất: NTD)</t>
  </si>
  <si>
    <t>Nguyễn Thị Hương
(Thửa 105, tờ 31, diện tích 167,4m2; Loại đất: NTD)</t>
  </si>
  <si>
    <t>Ghi chú:</t>
  </si>
  <si>
    <t>PHƯƠNG ÁN BỒI THƯỜNG, HỖ TRỢ TÀI SẢN, LÂM LỘC TRÊN ĐẤT THU HỒI 
THỰC HIỆN DỰ ÁN KHU DÂN CƯ TÂN SƠN, XÃ LIÊN SƠN, HUYỆN TÂN YÊN</t>
  </si>
  <si>
    <t>Loại tài sản trên đất</t>
  </si>
  <si>
    <t>ĐVT</t>
  </si>
  <si>
    <t>Tỉ lệ bồi thường (%)</t>
  </si>
  <si>
    <t>Đơn giá (đồng)</t>
  </si>
  <si>
    <t>Thành Tiền 
(đồng)</t>
  </si>
  <si>
    <t>Tổng kinh phí BTHT (đồng)</t>
  </si>
  <si>
    <t>Thời điểm tạo lập</t>
  </si>
  <si>
    <t>Sân mộ:
Sân bê tông gạch vỡ láng vữa xi măng cát mác 150 dày 2-3cm
- Kích thước 7,4m x 4 m</t>
  </si>
  <si>
    <t>đ/m2</t>
  </si>
  <si>
    <t>Năm 2010</t>
  </si>
  <si>
    <t>Tường rào:
xây gạch chỉ dày 110 bổ trụ
- Chiều dài: 27m
- Chiều cao: 1m</t>
  </si>
  <si>
    <t>Sân mộ:
Sân bê tông gạch vỡ láng vữa xi măng cát mác 150 dày 2-3cm
- Kích thước 2,5m x 1,7 m</t>
  </si>
  <si>
    <t>Năm 2008</t>
  </si>
  <si>
    <t>Tường rào:
xây gạch chỉ dày 110 bổ trụ
- Chiều dài: 24m
- Chiều cao: 1m</t>
  </si>
  <si>
    <t>Tổng cộng</t>
  </si>
  <si>
    <t>(Kèm theo Quyết định số:               /QĐ-UBND ngày       /5/2023 của UBND huyện Tân Yên)</t>
  </si>
  <si>
    <t>Họ tên người trên bia mộ(mối quan hệ với chủ mộ)</t>
  </si>
  <si>
    <t>- Văn bản số 1734 SXD- KT&amp;VLXD ngày 30/6/2022  của Sở Xây dựng về việc Công bố đơn giá bồi thường, tài sản là nhà, công trình kiến trúc gắn liền với đất trên địa bàn tỉnh Bắc Giang từ ngày 01/7/2022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</si>
</sst>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_(* #,##0.0_);_(* \(#,##0.0\);_(* &quot;-&quot;??_);_(@_)"/>
    <numFmt numFmtId="176" formatCode="[$-42A]dd\ mmmm\ yyyy"/>
    <numFmt numFmtId="177" formatCode="[$-42A]h:mm:ss\ AM/PM"/>
    <numFmt numFmtId="178" formatCode="#,##0.0"/>
    <numFmt numFmtId="179" formatCode="##0_);\(#,##0\)"/>
  </numFmts>
  <fonts count="68">
    <font>
      <sz val="11"/>
      <color theme="1"/>
      <name val="Calibri"/>
      <family val="2"/>
    </font>
    <font>
      <sz val="11"/>
      <color indexed="12"/>
      <name val="Calibri"/>
      <family val="2"/>
    </font>
    <font>
      <sz val="8"/>
      <name val="Calibri"/>
      <family val="2"/>
    </font>
    <font>
      <u val="single"/>
      <sz val="11"/>
      <color indexed="12"/>
      <name val="Calibri"/>
      <family val="2"/>
    </font>
    <font>
      <u val="single"/>
      <sz val="11"/>
      <color indexed="36"/>
      <name val="Calibri"/>
      <family val="2"/>
    </font>
    <font>
      <b/>
      <sz val="15"/>
      <color indexed="62"/>
      <name val="Calibri"/>
      <family val="2"/>
    </font>
    <font>
      <b/>
      <sz val="11"/>
      <color indexed="62"/>
      <name val="Calibri"/>
      <family val="2"/>
    </font>
    <font>
      <b/>
      <sz val="18"/>
      <color indexed="62"/>
      <name val="Cambria"/>
      <family val="2"/>
    </font>
    <font>
      <b/>
      <sz val="10"/>
      <name val="Arial"/>
      <family val="2"/>
    </font>
    <font>
      <sz val="10"/>
      <name val="Arial"/>
      <family val="2"/>
    </font>
    <font>
      <sz val="12"/>
      <name val=".VnTime"/>
      <family val="2"/>
    </font>
    <font>
      <sz val="10"/>
      <color indexed="8"/>
      <name val="Arial"/>
      <family val="2"/>
    </font>
    <font>
      <i/>
      <sz val="10"/>
      <name val="VNI-Aptima"/>
      <family val="0"/>
    </font>
    <font>
      <sz val="10"/>
      <name val="VNI-Aptima"/>
      <family val="0"/>
    </font>
    <font>
      <sz val="12"/>
      <name val="VNI-Times"/>
      <family val="0"/>
    </font>
    <font>
      <b/>
      <sz val="11"/>
      <name val="Times New Roman"/>
      <family val="1"/>
    </font>
    <font>
      <b/>
      <sz val="10"/>
      <name val="Times New Roman"/>
      <family val="1"/>
    </font>
    <font>
      <b/>
      <sz val="10"/>
      <color indexed="8"/>
      <name val="Times New Roman"/>
      <family val="1"/>
    </font>
    <font>
      <b/>
      <sz val="12"/>
      <name val="Times New Roman"/>
      <family val="1"/>
    </font>
    <font>
      <sz val="12"/>
      <name val=".VnArial"/>
      <family val="2"/>
    </font>
    <font>
      <i/>
      <sz val="12"/>
      <name val="Times New Roman"/>
      <family val="1"/>
    </font>
    <font>
      <sz val="11"/>
      <name val="Times New Roman"/>
      <family val="1"/>
    </font>
    <font>
      <sz val="12"/>
      <name val="Times New Roman"/>
      <family val="1"/>
    </font>
    <font>
      <sz val="11"/>
      <name val=".VnArial"/>
      <family val="2"/>
    </font>
    <font>
      <b/>
      <sz val="12"/>
      <name val=".VnArial"/>
      <family val="2"/>
    </font>
    <font>
      <b/>
      <sz val="12"/>
      <name val="Times"/>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3"/>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color indexed="8"/>
      <name val="Times New Roman"/>
      <family val="1"/>
    </font>
    <font>
      <b/>
      <sz val="11"/>
      <color indexed="8"/>
      <name val="Times New Roman"/>
      <family val="1"/>
    </font>
    <font>
      <sz val="10"/>
      <color indexed="8"/>
      <name val="Times New Roman"/>
      <family val="1"/>
    </font>
    <font>
      <sz val="9"/>
      <color indexed="8"/>
      <name val="Times New Roman"/>
      <family val="1"/>
    </font>
    <font>
      <b/>
      <i/>
      <u val="single"/>
      <sz val="11"/>
      <color indexed="8"/>
      <name val="Times New Roman"/>
      <family val="1"/>
    </font>
    <font>
      <i/>
      <sz val="14"/>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3"/>
      <color indexed="62"/>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9"/>
      <color theme="1"/>
      <name val="Times New Roman"/>
      <family val="1"/>
    </font>
    <font>
      <b/>
      <i/>
      <u val="single"/>
      <sz val="11"/>
      <color theme="1"/>
      <name val="Times New Roman"/>
      <family val="1"/>
    </font>
    <font>
      <i/>
      <sz val="14"/>
      <color theme="1"/>
      <name val="Times New Roman"/>
      <family val="1"/>
    </font>
    <font>
      <b/>
      <sz val="12"/>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20" borderId="2" applyNumberFormat="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1" borderId="0" applyNumberFormat="0" applyBorder="0" applyAlignment="0" applyProtection="0"/>
    <xf numFmtId="0" fontId="5" fillId="0" borderId="3" applyNumberFormat="0" applyFill="0" applyAlignment="0" applyProtection="0"/>
    <xf numFmtId="0" fontId="53"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54" fillId="22" borderId="1" applyNumberFormat="0" applyAlignment="0" applyProtection="0"/>
    <xf numFmtId="0" fontId="55" fillId="0" borderId="6" applyNumberFormat="0" applyFill="0" applyAlignment="0" applyProtection="0"/>
    <xf numFmtId="0" fontId="56" fillId="23" borderId="0" applyNumberFormat="0" applyBorder="0" applyAlignment="0" applyProtection="0"/>
    <xf numFmtId="0" fontId="0" fillId="0" borderId="0">
      <alignment/>
      <protection/>
    </xf>
    <xf numFmtId="0" fontId="1" fillId="24" borderId="7" applyNumberFormat="0" applyFont="0" applyAlignment="0" applyProtection="0"/>
    <xf numFmtId="0" fontId="57" fillId="2" borderId="8" applyNumberFormat="0" applyAlignment="0" applyProtection="0"/>
    <xf numFmtId="9" fontId="1" fillId="0" borderId="0" applyFont="0" applyFill="0" applyBorder="0" applyAlignment="0" applyProtection="0"/>
    <xf numFmtId="0" fontId="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Font="1" applyAlignment="1">
      <alignment/>
    </xf>
    <xf numFmtId="0" fontId="60" fillId="0" borderId="0" xfId="0" applyFont="1" applyFill="1" applyAlignment="1">
      <alignment/>
    </xf>
    <xf numFmtId="0" fontId="60" fillId="0" borderId="0" xfId="0" applyFont="1" applyFill="1" applyAlignment="1">
      <alignment vertical="top" wrapText="1"/>
    </xf>
    <xf numFmtId="0" fontId="60" fillId="0" borderId="0" xfId="0" applyFont="1" applyFill="1" applyAlignment="1">
      <alignment horizontal="center" vertical="center" wrapText="1"/>
    </xf>
    <xf numFmtId="0" fontId="60"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alignment horizontal="centerContinuous" vertical="center"/>
    </xf>
    <xf numFmtId="41" fontId="61" fillId="0" borderId="0" xfId="0" applyNumberFormat="1" applyFont="1" applyFill="1" applyAlignment="1">
      <alignment vertical="center"/>
    </xf>
    <xf numFmtId="0" fontId="60" fillId="0" borderId="0" xfId="0" applyFont="1" applyFill="1" applyAlignment="1">
      <alignment horizontal="left" vertical="center"/>
    </xf>
    <xf numFmtId="0" fontId="62" fillId="0" borderId="10" xfId="0" applyFont="1" applyFill="1" applyBorder="1" applyAlignment="1">
      <alignment horizontal="centerContinuous" vertical="center"/>
    </xf>
    <xf numFmtId="0" fontId="62" fillId="0" borderId="10" xfId="0" applyFont="1" applyFill="1" applyBorder="1" applyAlignment="1">
      <alignment vertical="center"/>
    </xf>
    <xf numFmtId="41" fontId="62" fillId="0" borderId="10" xfId="0" applyNumberFormat="1" applyFont="1" applyFill="1" applyBorder="1" applyAlignment="1">
      <alignment horizontal="center" vertical="center"/>
    </xf>
    <xf numFmtId="0" fontId="60" fillId="0" borderId="0" xfId="0" applyFont="1" applyFill="1" applyAlignment="1">
      <alignment horizontal="center"/>
    </xf>
    <xf numFmtId="0" fontId="61" fillId="0" borderId="0" xfId="0" applyFont="1" applyFill="1" applyAlignment="1">
      <alignment horizontal="center"/>
    </xf>
    <xf numFmtId="0" fontId="63"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41" fontId="63" fillId="0" borderId="10" xfId="0" applyNumberFormat="1" applyFont="1" applyFill="1" applyBorder="1" applyAlignment="1">
      <alignment horizontal="center" vertical="center"/>
    </xf>
    <xf numFmtId="0" fontId="63" fillId="0" borderId="10" xfId="0" applyFont="1" applyFill="1" applyBorder="1" applyAlignment="1">
      <alignment horizontal="center" vertical="center" wrapText="1"/>
    </xf>
    <xf numFmtId="0" fontId="60" fillId="0" borderId="0" xfId="0" applyFont="1" applyFill="1" applyAlignment="1">
      <alignment horizontal="center" vertical="center"/>
    </xf>
    <xf numFmtId="0" fontId="61" fillId="0" borderId="0" xfId="0" applyFont="1" applyFill="1" applyAlignment="1">
      <alignment horizontal="center" vertical="center"/>
    </xf>
    <xf numFmtId="41" fontId="63" fillId="0" borderId="10" xfId="0" applyNumberFormat="1" applyFont="1" applyFill="1" applyBorder="1" applyAlignment="1">
      <alignment horizontal="center" vertical="center"/>
    </xf>
    <xf numFmtId="0" fontId="62" fillId="0" borderId="10" xfId="0" applyFont="1" applyFill="1" applyBorder="1" applyAlignment="1">
      <alignment horizontal="center" vertical="center"/>
    </xf>
    <xf numFmtId="179" fontId="64" fillId="0" borderId="10" xfId="0" applyNumberFormat="1" applyFont="1" applyFill="1" applyBorder="1" applyAlignment="1">
      <alignment horizontal="center" vertical="center" wrapText="1"/>
    </xf>
    <xf numFmtId="41" fontId="60" fillId="0" borderId="10" xfId="0" applyNumberFormat="1" applyFont="1" applyFill="1" applyBorder="1" applyAlignment="1">
      <alignment horizontal="center" vertical="center"/>
    </xf>
    <xf numFmtId="0" fontId="62" fillId="0" borderId="0" xfId="0" applyFont="1" applyFill="1" applyAlignment="1">
      <alignment horizontal="center" vertical="top"/>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5" fillId="0" borderId="0" xfId="0" applyFont="1" applyFill="1" applyAlignment="1">
      <alignment horizontal="left" vertical="center"/>
    </xf>
    <xf numFmtId="0" fontId="60" fillId="0" borderId="0" xfId="0" applyFont="1" applyFill="1" applyAlignment="1" quotePrefix="1">
      <alignment horizontal="left" vertical="center"/>
    </xf>
    <xf numFmtId="41" fontId="60" fillId="0" borderId="0" xfId="0" applyNumberFormat="1" applyFont="1" applyFill="1" applyAlignment="1">
      <alignment vertical="center"/>
    </xf>
    <xf numFmtId="41" fontId="60" fillId="0" borderId="0" xfId="0" applyNumberFormat="1" applyFont="1" applyFill="1" applyAlignment="1">
      <alignment/>
    </xf>
    <xf numFmtId="0" fontId="19" fillId="0" borderId="0" xfId="0" applyFont="1" applyFill="1" applyAlignment="1">
      <alignment/>
    </xf>
    <xf numFmtId="0" fontId="15" fillId="0" borderId="11" xfId="0" applyFont="1" applyFill="1" applyBorder="1" applyAlignment="1">
      <alignment horizontal="center" vertical="top" wrapText="1"/>
    </xf>
    <xf numFmtId="4" fontId="15" fillId="0" borderId="11" xfId="0" applyNumberFormat="1" applyFont="1" applyFill="1" applyBorder="1" applyAlignment="1">
      <alignment horizontal="center" vertical="top" wrapText="1"/>
    </xf>
    <xf numFmtId="3" fontId="15" fillId="0" borderId="11" xfId="0" applyNumberFormat="1" applyFont="1" applyFill="1" applyBorder="1" applyAlignment="1">
      <alignment horizontal="center" vertical="top" wrapText="1"/>
    </xf>
    <xf numFmtId="3" fontId="15" fillId="0" borderId="10" xfId="0" applyNumberFormat="1" applyFont="1" applyFill="1" applyBorder="1" applyAlignment="1">
      <alignment horizontal="center" vertical="top" wrapText="1"/>
    </xf>
    <xf numFmtId="0" fontId="19" fillId="0" borderId="0" xfId="0" applyFont="1" applyFill="1" applyBorder="1" applyAlignment="1">
      <alignment vertical="top"/>
    </xf>
    <xf numFmtId="9" fontId="60" fillId="0" borderId="10"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19" fillId="0" borderId="0" xfId="0" applyFont="1" applyFill="1" applyBorder="1" applyAlignment="1">
      <alignment/>
    </xf>
    <xf numFmtId="0" fontId="15" fillId="0" borderId="10" xfId="0" applyFont="1" applyFill="1" applyBorder="1" applyAlignment="1">
      <alignment vertical="center"/>
    </xf>
    <xf numFmtId="0" fontId="15" fillId="0" borderId="10" xfId="0" applyFont="1" applyFill="1" applyBorder="1" applyAlignment="1">
      <alignment vertical="center" wrapText="1"/>
    </xf>
    <xf numFmtId="0" fontId="23" fillId="0" borderId="10" xfId="0" applyFont="1" applyFill="1" applyBorder="1" applyAlignment="1">
      <alignment wrapText="1"/>
    </xf>
    <xf numFmtId="0" fontId="23" fillId="0" borderId="10" xfId="0" applyFont="1" applyFill="1" applyBorder="1" applyAlignment="1">
      <alignment/>
    </xf>
    <xf numFmtId="4" fontId="23" fillId="0" borderId="10" xfId="0" applyNumberFormat="1" applyFont="1" applyFill="1" applyBorder="1" applyAlignment="1">
      <alignment/>
    </xf>
    <xf numFmtId="3" fontId="23" fillId="0" borderId="10" xfId="0" applyNumberFormat="1" applyFont="1" applyFill="1" applyBorder="1" applyAlignment="1">
      <alignment/>
    </xf>
    <xf numFmtId="3" fontId="15" fillId="0" borderId="10" xfId="0" applyNumberFormat="1" applyFont="1" applyFill="1" applyBorder="1" applyAlignment="1">
      <alignment horizontal="center" vertical="center"/>
    </xf>
    <xf numFmtId="0" fontId="18" fillId="0" borderId="10" xfId="0" applyFont="1" applyFill="1" applyBorder="1" applyAlignment="1">
      <alignment/>
    </xf>
    <xf numFmtId="0" fontId="24" fillId="0" borderId="0" xfId="0" applyFont="1" applyFill="1" applyBorder="1" applyAlignment="1">
      <alignment/>
    </xf>
    <xf numFmtId="0" fontId="21" fillId="0" borderId="0" xfId="0" applyFont="1" applyFill="1" applyBorder="1" applyAlignment="1">
      <alignment horizontal="center" vertical="center" wrapText="1"/>
    </xf>
    <xf numFmtId="0" fontId="21" fillId="0" borderId="0" xfId="58" applyFont="1" applyFill="1" applyBorder="1" applyAlignment="1">
      <alignment vertical="center" wrapText="1"/>
      <protection/>
    </xf>
    <xf numFmtId="0" fontId="21" fillId="0" borderId="0" xfId="0" applyFont="1" applyFill="1" applyBorder="1" applyAlignment="1">
      <alignment horizontal="left" vertical="center" wrapText="1"/>
    </xf>
    <xf numFmtId="4"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2" fillId="0" borderId="0" xfId="0" applyFont="1" applyFill="1" applyAlignment="1">
      <alignment/>
    </xf>
    <xf numFmtId="0" fontId="61" fillId="0" borderId="0" xfId="0" applyFont="1" applyFill="1" applyAlignment="1">
      <alignment horizontal="center" vertical="center" wrapText="1"/>
    </xf>
    <xf numFmtId="4" fontId="19" fillId="0" borderId="0" xfId="0" applyNumberFormat="1" applyFont="1" applyFill="1" applyAlignment="1">
      <alignment/>
    </xf>
    <xf numFmtId="0" fontId="22" fillId="0" borderId="0" xfId="0" applyFont="1" applyFill="1" applyAlignment="1">
      <alignment horizontal="left" vertical="center"/>
    </xf>
    <xf numFmtId="0" fontId="25" fillId="0" borderId="0" xfId="0" applyFont="1" applyFill="1" applyAlignment="1">
      <alignment horizontal="center" vertical="center"/>
    </xf>
    <xf numFmtId="0" fontId="22" fillId="0" borderId="0" xfId="0" applyFont="1" applyFill="1" applyAlignment="1">
      <alignment horizontal="left" vertical="center" wrapText="1"/>
    </xf>
    <xf numFmtId="0" fontId="19" fillId="0" borderId="0" xfId="0" applyFont="1" applyFill="1" applyAlignment="1">
      <alignment horizontal="center"/>
    </xf>
    <xf numFmtId="0" fontId="19" fillId="0" borderId="0" xfId="0" applyFont="1" applyFill="1" applyAlignment="1">
      <alignment wrapText="1"/>
    </xf>
    <xf numFmtId="3" fontId="19" fillId="0" borderId="0" xfId="0" applyNumberFormat="1" applyFont="1" applyFill="1" applyAlignment="1">
      <alignment/>
    </xf>
    <xf numFmtId="0" fontId="60" fillId="0" borderId="0" xfId="0" applyFont="1" applyFill="1" applyAlignment="1">
      <alignment horizontal="center"/>
    </xf>
    <xf numFmtId="0" fontId="61" fillId="0" borderId="0" xfId="0" applyFont="1" applyFill="1" applyAlignment="1">
      <alignment horizontal="center"/>
    </xf>
    <xf numFmtId="0" fontId="66" fillId="0" borderId="12" xfId="0" applyFont="1" applyFill="1" applyBorder="1" applyAlignment="1">
      <alignment horizontal="center" vertical="center"/>
    </xf>
    <xf numFmtId="0" fontId="67" fillId="0" borderId="0" xfId="0" applyFont="1" applyFill="1" applyAlignment="1">
      <alignment horizontal="center" vertical="center"/>
    </xf>
    <xf numFmtId="0" fontId="63"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0" fillId="0" borderId="0" xfId="0" applyFont="1" applyFill="1" applyAlignment="1" quotePrefix="1">
      <alignment horizontal="left" vertical="center" wrapText="1"/>
    </xf>
    <xf numFmtId="0" fontId="18" fillId="0" borderId="0" xfId="0" applyFont="1" applyFill="1" applyAlignment="1">
      <alignment horizontal="center" vertical="center" wrapText="1"/>
    </xf>
    <xf numFmtId="0" fontId="20"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58" applyFont="1" applyFill="1" applyBorder="1" applyAlignment="1">
      <alignment horizontal="left" vertical="center" wrapText="1"/>
      <protection/>
    </xf>
    <xf numFmtId="3" fontId="21"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6" fillId="0" borderId="10" xfId="58" applyFont="1" applyFill="1" applyBorder="1" applyAlignment="1">
      <alignment horizontal="center" vertical="center" wrapText="1"/>
      <protection/>
    </xf>
    <xf numFmtId="49" fontId="16" fillId="0" borderId="10" xfId="58" applyNumberFormat="1" applyFont="1" applyFill="1" applyBorder="1" applyAlignment="1">
      <alignment horizontal="center" vertical="center" wrapText="1"/>
      <protection/>
    </xf>
    <xf numFmtId="174" fontId="16" fillId="0" borderId="10" xfId="43" applyNumberFormat="1" applyFont="1" applyFill="1" applyBorder="1" applyAlignment="1">
      <alignment horizontal="center" vertical="center" wrapText="1"/>
    </xf>
    <xf numFmtId="174" fontId="16" fillId="0" borderId="10" xfId="43" applyNumberFormat="1" applyFont="1" applyFill="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7"/>
  <dimension ref="A1:P26"/>
  <sheetViews>
    <sheetView zoomScale="85" zoomScaleNormal="85" zoomScalePageLayoutView="0" workbookViewId="0" topLeftCell="A4">
      <pane ySplit="5" topLeftCell="A12" activePane="bottomLeft" state="frozen"/>
      <selection pane="topLeft" activeCell="A4" sqref="A4"/>
      <selection pane="bottomLeft" activeCell="J12" sqref="J12"/>
    </sheetView>
  </sheetViews>
  <sheetFormatPr defaultColWidth="9.140625" defaultRowHeight="15"/>
  <cols>
    <col min="1" max="1" width="4.8515625" style="1" customWidth="1"/>
    <col min="2" max="2" width="13.421875" style="8" customWidth="1"/>
    <col min="3" max="3" width="19.8515625" style="12" customWidth="1"/>
    <col min="4" max="4" width="28.421875" style="1" customWidth="1"/>
    <col min="5" max="5" width="5.421875" style="1" customWidth="1"/>
    <col min="6" max="6" width="6.00390625" style="1" customWidth="1"/>
    <col min="7" max="7" width="12.57421875" style="1" customWidth="1"/>
    <col min="8" max="12" width="11.57421875" style="1" customWidth="1"/>
    <col min="13" max="13" width="15.00390625" style="1" customWidth="1"/>
    <col min="14" max="14" width="10.57421875" style="1" customWidth="1"/>
    <col min="15" max="15" width="14.140625" style="1" customWidth="1"/>
    <col min="16" max="16" width="11.28125" style="1" bestFit="1" customWidth="1"/>
    <col min="17" max="16384" width="9.00390625" style="1" customWidth="1"/>
  </cols>
  <sheetData>
    <row r="1" spans="1:16" ht="15" hidden="1">
      <c r="A1" s="66"/>
      <c r="B1" s="66"/>
      <c r="C1" s="66"/>
      <c r="D1" s="66"/>
      <c r="E1" s="12"/>
      <c r="F1" s="12"/>
      <c r="G1" s="12"/>
      <c r="H1" s="12"/>
      <c r="I1" s="12"/>
      <c r="J1" s="12"/>
      <c r="K1" s="12"/>
      <c r="L1" s="12"/>
      <c r="M1" s="12"/>
      <c r="N1" s="12"/>
      <c r="O1" s="12"/>
      <c r="P1" s="12"/>
    </row>
    <row r="2" spans="1:16" ht="15" hidden="1">
      <c r="A2" s="67" t="s">
        <v>0</v>
      </c>
      <c r="B2" s="67"/>
      <c r="C2" s="67"/>
      <c r="D2" s="67"/>
      <c r="E2" s="13"/>
      <c r="F2" s="13"/>
      <c r="G2" s="13"/>
      <c r="H2" s="13"/>
      <c r="I2" s="13"/>
      <c r="J2" s="13"/>
      <c r="K2" s="13"/>
      <c r="L2" s="13"/>
      <c r="M2" s="13"/>
      <c r="N2" s="13"/>
      <c r="O2" s="13"/>
      <c r="P2" s="13"/>
    </row>
    <row r="3" ht="15" hidden="1"/>
    <row r="4" spans="1:15" ht="36" customHeight="1">
      <c r="A4" s="69" t="s">
        <v>31</v>
      </c>
      <c r="B4" s="69"/>
      <c r="C4" s="69"/>
      <c r="D4" s="69"/>
      <c r="E4" s="69"/>
      <c r="F4" s="69"/>
      <c r="G4" s="69"/>
      <c r="H4" s="69"/>
      <c r="I4" s="69"/>
      <c r="J4" s="69"/>
      <c r="K4" s="69"/>
      <c r="L4" s="69"/>
      <c r="M4" s="69"/>
      <c r="N4" s="69"/>
      <c r="O4" s="69"/>
    </row>
    <row r="5" spans="1:15" ht="36.75" customHeight="1">
      <c r="A5" s="68" t="s">
        <v>53</v>
      </c>
      <c r="B5" s="68"/>
      <c r="C5" s="68"/>
      <c r="D5" s="68"/>
      <c r="E5" s="68"/>
      <c r="F5" s="68"/>
      <c r="G5" s="68"/>
      <c r="H5" s="68"/>
      <c r="I5" s="68"/>
      <c r="J5" s="68"/>
      <c r="K5" s="68"/>
      <c r="L5" s="68"/>
      <c r="M5" s="68"/>
      <c r="N5" s="68"/>
      <c r="O5" s="68"/>
    </row>
    <row r="6" spans="1:15" s="2" customFormat="1" ht="18" customHeight="1">
      <c r="A6" s="78" t="s">
        <v>1</v>
      </c>
      <c r="B6" s="78" t="s">
        <v>2</v>
      </c>
      <c r="C6" s="78" t="s">
        <v>54</v>
      </c>
      <c r="D6" s="78" t="s">
        <v>3</v>
      </c>
      <c r="E6" s="79" t="s">
        <v>14</v>
      </c>
      <c r="F6" s="79" t="s">
        <v>30</v>
      </c>
      <c r="G6" s="80" t="s">
        <v>4</v>
      </c>
      <c r="H6" s="80"/>
      <c r="I6" s="80"/>
      <c r="J6" s="80"/>
      <c r="K6" s="80"/>
      <c r="L6" s="80"/>
      <c r="M6" s="81" t="s">
        <v>12</v>
      </c>
      <c r="N6" s="81" t="s">
        <v>17</v>
      </c>
      <c r="O6" s="81" t="s">
        <v>13</v>
      </c>
    </row>
    <row r="7" spans="1:15" s="2" customFormat="1" ht="42.75" customHeight="1">
      <c r="A7" s="78"/>
      <c r="B7" s="78"/>
      <c r="C7" s="78"/>
      <c r="D7" s="78"/>
      <c r="E7" s="79"/>
      <c r="F7" s="79"/>
      <c r="G7" s="81" t="s">
        <v>5</v>
      </c>
      <c r="H7" s="81" t="s">
        <v>6</v>
      </c>
      <c r="I7" s="81" t="s">
        <v>18</v>
      </c>
      <c r="J7" s="81"/>
      <c r="K7" s="81" t="s">
        <v>8</v>
      </c>
      <c r="L7" s="81"/>
      <c r="M7" s="81"/>
      <c r="N7" s="81"/>
      <c r="O7" s="81"/>
    </row>
    <row r="8" spans="1:15" s="2" customFormat="1" ht="55.5" customHeight="1">
      <c r="A8" s="78"/>
      <c r="B8" s="78"/>
      <c r="C8" s="78"/>
      <c r="D8" s="78"/>
      <c r="E8" s="79"/>
      <c r="F8" s="79"/>
      <c r="G8" s="81"/>
      <c r="H8" s="81"/>
      <c r="I8" s="82" t="s">
        <v>9</v>
      </c>
      <c r="J8" s="82" t="s">
        <v>7</v>
      </c>
      <c r="K8" s="82" t="s">
        <v>10</v>
      </c>
      <c r="L8" s="82" t="s">
        <v>11</v>
      </c>
      <c r="M8" s="81"/>
      <c r="N8" s="81"/>
      <c r="O8" s="81"/>
    </row>
    <row r="9" spans="1:15" s="3" customFormat="1" ht="15">
      <c r="A9" s="22">
        <v>-1</v>
      </c>
      <c r="B9" s="22">
        <v>-2</v>
      </c>
      <c r="C9" s="22">
        <v>-3</v>
      </c>
      <c r="D9" s="22">
        <v>-4</v>
      </c>
      <c r="E9" s="22">
        <v>-5</v>
      </c>
      <c r="F9" s="22">
        <v>-6</v>
      </c>
      <c r="G9" s="22">
        <v>-7</v>
      </c>
      <c r="H9" s="22">
        <v>-8</v>
      </c>
      <c r="I9" s="22">
        <v>-9</v>
      </c>
      <c r="J9" s="22">
        <v>-10</v>
      </c>
      <c r="K9" s="22">
        <v>-11</v>
      </c>
      <c r="L9" s="22">
        <v>-12</v>
      </c>
      <c r="M9" s="22">
        <v>-13</v>
      </c>
      <c r="N9" s="22">
        <v>-14</v>
      </c>
      <c r="O9" s="22">
        <v>-15</v>
      </c>
    </row>
    <row r="10" spans="1:15" s="4" customFormat="1" ht="86.25" customHeight="1">
      <c r="A10" s="14">
        <f>COUNTA($A$9:A9)</f>
        <v>1</v>
      </c>
      <c r="B10" s="15" t="s">
        <v>32</v>
      </c>
      <c r="C10" s="17" t="s">
        <v>19</v>
      </c>
      <c r="D10" s="15" t="s">
        <v>24</v>
      </c>
      <c r="E10" s="14" t="s">
        <v>15</v>
      </c>
      <c r="F10" s="14">
        <v>1</v>
      </c>
      <c r="G10" s="16">
        <v>2000000</v>
      </c>
      <c r="H10" s="16">
        <v>2000000</v>
      </c>
      <c r="I10" s="16">
        <v>5020000</v>
      </c>
      <c r="J10" s="16">
        <f aca="true" t="shared" si="0" ref="J10:J16">I10*F10</f>
        <v>5020000</v>
      </c>
      <c r="K10" s="16">
        <v>2000000</v>
      </c>
      <c r="L10" s="16"/>
      <c r="M10" s="16">
        <v>1500000</v>
      </c>
      <c r="N10" s="16"/>
      <c r="O10" s="16">
        <f>G10+H10+J10+K10+M10</f>
        <v>12520000</v>
      </c>
    </row>
    <row r="11" spans="1:15" s="4" customFormat="1" ht="83.25" customHeight="1">
      <c r="A11" s="70">
        <f>COUNTA($A$9:A10)</f>
        <v>2</v>
      </c>
      <c r="B11" s="71" t="s">
        <v>33</v>
      </c>
      <c r="C11" s="17" t="s">
        <v>20</v>
      </c>
      <c r="D11" s="15" t="s">
        <v>23</v>
      </c>
      <c r="E11" s="14" t="s">
        <v>15</v>
      </c>
      <c r="F11" s="17">
        <v>1</v>
      </c>
      <c r="G11" s="16">
        <v>2000000</v>
      </c>
      <c r="H11" s="16">
        <v>2000000</v>
      </c>
      <c r="I11" s="16">
        <v>4310000</v>
      </c>
      <c r="J11" s="16">
        <f t="shared" si="0"/>
        <v>4310000</v>
      </c>
      <c r="K11" s="20">
        <v>2000000</v>
      </c>
      <c r="L11" s="16"/>
      <c r="M11" s="16">
        <v>1500000</v>
      </c>
      <c r="N11" s="16"/>
      <c r="O11" s="16">
        <f aca="true" t="shared" si="1" ref="O11:O16">G11+H11+J11+K11+M11</f>
        <v>11810000</v>
      </c>
    </row>
    <row r="12" spans="1:15" s="4" customFormat="1" ht="86.25" customHeight="1">
      <c r="A12" s="70"/>
      <c r="B12" s="71"/>
      <c r="C12" s="17" t="s">
        <v>21</v>
      </c>
      <c r="D12" s="15" t="s">
        <v>23</v>
      </c>
      <c r="E12" s="14" t="s">
        <v>15</v>
      </c>
      <c r="F12" s="17">
        <v>1</v>
      </c>
      <c r="G12" s="16">
        <v>2000000</v>
      </c>
      <c r="H12" s="16">
        <v>2000000</v>
      </c>
      <c r="I12" s="16">
        <v>4310000</v>
      </c>
      <c r="J12" s="16">
        <f t="shared" si="0"/>
        <v>4310000</v>
      </c>
      <c r="K12" s="20">
        <v>2000000</v>
      </c>
      <c r="L12" s="16"/>
      <c r="M12" s="16">
        <v>1500000</v>
      </c>
      <c r="N12" s="16"/>
      <c r="O12" s="16">
        <f t="shared" si="1"/>
        <v>11810000</v>
      </c>
    </row>
    <row r="13" spans="1:15" s="4" customFormat="1" ht="81.75" customHeight="1">
      <c r="A13" s="70"/>
      <c r="B13" s="71"/>
      <c r="C13" s="17" t="s">
        <v>22</v>
      </c>
      <c r="D13" s="15" t="s">
        <v>23</v>
      </c>
      <c r="E13" s="14" t="s">
        <v>15</v>
      </c>
      <c r="F13" s="14">
        <v>1</v>
      </c>
      <c r="G13" s="16">
        <v>2000000</v>
      </c>
      <c r="H13" s="16">
        <v>2000000</v>
      </c>
      <c r="I13" s="16">
        <v>4310000</v>
      </c>
      <c r="J13" s="16">
        <f t="shared" si="0"/>
        <v>4310000</v>
      </c>
      <c r="K13" s="20">
        <v>2000000</v>
      </c>
      <c r="L13" s="16"/>
      <c r="M13" s="16">
        <v>1500000</v>
      </c>
      <c r="N13" s="16"/>
      <c r="O13" s="16">
        <f t="shared" si="1"/>
        <v>11810000</v>
      </c>
    </row>
    <row r="14" spans="1:15" s="4" customFormat="1" ht="108.75" customHeight="1">
      <c r="A14" s="70"/>
      <c r="B14" s="71"/>
      <c r="C14" s="17" t="s">
        <v>26</v>
      </c>
      <c r="D14" s="15" t="s">
        <v>25</v>
      </c>
      <c r="E14" s="14" t="s">
        <v>15</v>
      </c>
      <c r="F14" s="14">
        <v>1</v>
      </c>
      <c r="G14" s="16">
        <v>2000000</v>
      </c>
      <c r="H14" s="16">
        <v>2000000</v>
      </c>
      <c r="I14" s="16">
        <v>4310000</v>
      </c>
      <c r="J14" s="16">
        <f t="shared" si="0"/>
        <v>4310000</v>
      </c>
      <c r="K14" s="20">
        <v>2000000</v>
      </c>
      <c r="L14" s="16"/>
      <c r="M14" s="16">
        <v>1500000</v>
      </c>
      <c r="N14" s="16"/>
      <c r="O14" s="16">
        <f>G14+H14+J14+K14+M14</f>
        <v>11810000</v>
      </c>
    </row>
    <row r="15" spans="1:15" s="4" customFormat="1" ht="105" customHeight="1">
      <c r="A15" s="27">
        <f>COUNTA($A$9:A12)</f>
        <v>3</v>
      </c>
      <c r="B15" s="28" t="s">
        <v>34</v>
      </c>
      <c r="C15" s="17" t="s">
        <v>28</v>
      </c>
      <c r="D15" s="15" t="s">
        <v>23</v>
      </c>
      <c r="E15" s="14" t="s">
        <v>15</v>
      </c>
      <c r="F15" s="17">
        <v>1</v>
      </c>
      <c r="G15" s="16">
        <v>2000000</v>
      </c>
      <c r="H15" s="16">
        <v>2000000</v>
      </c>
      <c r="I15" s="16">
        <v>4310000</v>
      </c>
      <c r="J15" s="16">
        <f t="shared" si="0"/>
        <v>4310000</v>
      </c>
      <c r="K15" s="16">
        <v>2000000</v>
      </c>
      <c r="L15" s="16"/>
      <c r="M15" s="16">
        <v>1500000</v>
      </c>
      <c r="N15" s="16"/>
      <c r="O15" s="16">
        <f t="shared" si="1"/>
        <v>11810000</v>
      </c>
    </row>
    <row r="16" spans="1:15" s="4" customFormat="1" ht="95.25" customHeight="1">
      <c r="A16" s="14">
        <f>COUNTA($A$9:A15)</f>
        <v>4</v>
      </c>
      <c r="B16" s="15" t="s">
        <v>35</v>
      </c>
      <c r="C16" s="17" t="s">
        <v>27</v>
      </c>
      <c r="D16" s="15" t="s">
        <v>29</v>
      </c>
      <c r="E16" s="14" t="s">
        <v>15</v>
      </c>
      <c r="F16" s="17">
        <v>1</v>
      </c>
      <c r="G16" s="16">
        <v>2000000</v>
      </c>
      <c r="H16" s="16">
        <v>2000000</v>
      </c>
      <c r="I16" s="16">
        <v>1570000</v>
      </c>
      <c r="J16" s="16">
        <f t="shared" si="0"/>
        <v>1570000</v>
      </c>
      <c r="K16" s="16">
        <v>2000000</v>
      </c>
      <c r="L16" s="16"/>
      <c r="M16" s="16">
        <v>1500000</v>
      </c>
      <c r="N16" s="16"/>
      <c r="O16" s="16">
        <f t="shared" si="1"/>
        <v>9070000</v>
      </c>
    </row>
    <row r="17" spans="1:15" s="5" customFormat="1" ht="36" customHeight="1">
      <c r="A17" s="9" t="s">
        <v>16</v>
      </c>
      <c r="B17" s="9"/>
      <c r="C17" s="21"/>
      <c r="D17" s="10"/>
      <c r="E17" s="10"/>
      <c r="F17" s="11"/>
      <c r="G17" s="11">
        <f>SUM(G10:G16)</f>
        <v>14000000</v>
      </c>
      <c r="H17" s="11">
        <f>SUM(H10:H16)</f>
        <v>14000000</v>
      </c>
      <c r="I17" s="11"/>
      <c r="J17" s="11">
        <f>SUM(J10:J16)</f>
        <v>28140000</v>
      </c>
      <c r="K17" s="11">
        <f>SUM(K10:K16)</f>
        <v>14000000</v>
      </c>
      <c r="L17" s="11">
        <f>SUM(L10:L16)</f>
        <v>0</v>
      </c>
      <c r="M17" s="11">
        <f>SUM(M10:M16)</f>
        <v>10500000</v>
      </c>
      <c r="N17" s="11"/>
      <c r="O17" s="11">
        <f>SUM(O10:O16)</f>
        <v>80640000</v>
      </c>
    </row>
    <row r="18" spans="1:15" s="5" customFormat="1" ht="14.25">
      <c r="A18" s="6"/>
      <c r="B18" s="6"/>
      <c r="C18" s="19"/>
      <c r="K18" s="7"/>
      <c r="L18" s="7"/>
      <c r="M18" s="7"/>
      <c r="N18" s="7"/>
      <c r="O18" s="7"/>
    </row>
    <row r="19" spans="2:3" s="4" customFormat="1" ht="21.75" customHeight="1">
      <c r="B19" s="29"/>
      <c r="C19" s="18"/>
    </row>
    <row r="20" spans="2:15" s="4" customFormat="1" ht="21.75" customHeight="1">
      <c r="B20" s="30"/>
      <c r="C20" s="18"/>
      <c r="O20" s="31"/>
    </row>
    <row r="21" spans="2:3" s="4" customFormat="1" ht="15">
      <c r="B21" s="8"/>
      <c r="C21" s="18"/>
    </row>
    <row r="22" spans="2:15" s="4" customFormat="1" ht="15">
      <c r="B22" s="8"/>
      <c r="C22" s="18"/>
      <c r="O22" s="31"/>
    </row>
    <row r="24" ht="15">
      <c r="O24" s="32"/>
    </row>
    <row r="26" ht="15">
      <c r="O26" s="32"/>
    </row>
  </sheetData>
  <sheetProtection/>
  <mergeCells count="20">
    <mergeCell ref="A11:A14"/>
    <mergeCell ref="B11:B14"/>
    <mergeCell ref="G6:L6"/>
    <mergeCell ref="M6:M8"/>
    <mergeCell ref="N6:N8"/>
    <mergeCell ref="O6:O8"/>
    <mergeCell ref="G7:G8"/>
    <mergeCell ref="H7:H8"/>
    <mergeCell ref="I7:J7"/>
    <mergeCell ref="K7:L7"/>
    <mergeCell ref="A1:D1"/>
    <mergeCell ref="A2:D2"/>
    <mergeCell ref="A5:O5"/>
    <mergeCell ref="A6:A8"/>
    <mergeCell ref="B6:B8"/>
    <mergeCell ref="C6:C8"/>
    <mergeCell ref="D6:D8"/>
    <mergeCell ref="E6:E8"/>
    <mergeCell ref="F6:F8"/>
    <mergeCell ref="A4:O4"/>
  </mergeCells>
  <printOptions horizontalCentered="1"/>
  <pageMargins left="0.07874015748031496" right="0.07874015748031496" top="0.7874015748031497" bottom="0.1968503937007874" header="0.3937007874015748" footer="0.3937007874015748"/>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IU13"/>
  <sheetViews>
    <sheetView tabSelected="1" zoomScalePageLayoutView="0" workbookViewId="0" topLeftCell="A8">
      <selection activeCell="B12" sqref="B12:J12"/>
    </sheetView>
  </sheetViews>
  <sheetFormatPr defaultColWidth="12.7109375" defaultRowHeight="15"/>
  <cols>
    <col min="1" max="1" width="5.00390625" style="63" bestFit="1" customWidth="1"/>
    <col min="2" max="2" width="17.57421875" style="33" customWidth="1"/>
    <col min="3" max="3" width="30.57421875" style="64" customWidth="1"/>
    <col min="4" max="4" width="7.421875" style="33" customWidth="1"/>
    <col min="5" max="5" width="8.00390625" style="59" customWidth="1"/>
    <col min="6" max="6" width="12.28125" style="59" customWidth="1"/>
    <col min="7" max="7" width="11.00390625" style="65" customWidth="1"/>
    <col min="8" max="8" width="11.57421875" style="65" customWidth="1"/>
    <col min="9" max="9" width="12.7109375" style="65" customWidth="1"/>
    <col min="10" max="10" width="12.7109375" style="57" customWidth="1"/>
    <col min="11" max="16384" width="12.7109375" style="33" customWidth="1"/>
  </cols>
  <sheetData>
    <row r="1" spans="1:10" ht="45" customHeight="1">
      <c r="A1" s="73" t="s">
        <v>37</v>
      </c>
      <c r="B1" s="73"/>
      <c r="C1" s="73"/>
      <c r="D1" s="73"/>
      <c r="E1" s="73"/>
      <c r="F1" s="73"/>
      <c r="G1" s="73"/>
      <c r="H1" s="73"/>
      <c r="I1" s="73"/>
      <c r="J1" s="73"/>
    </row>
    <row r="2" spans="1:10" ht="35.25" customHeight="1">
      <c r="A2" s="74" t="s">
        <v>53</v>
      </c>
      <c r="B2" s="74"/>
      <c r="C2" s="74"/>
      <c r="D2" s="74"/>
      <c r="E2" s="74"/>
      <c r="F2" s="74"/>
      <c r="G2" s="74"/>
      <c r="H2" s="74"/>
      <c r="I2" s="74"/>
      <c r="J2" s="74"/>
    </row>
    <row r="3" spans="1:10" s="38" customFormat="1" ht="28.5">
      <c r="A3" s="34" t="s">
        <v>1</v>
      </c>
      <c r="B3" s="34" t="s">
        <v>2</v>
      </c>
      <c r="C3" s="34" t="s">
        <v>38</v>
      </c>
      <c r="D3" s="34" t="s">
        <v>39</v>
      </c>
      <c r="E3" s="35" t="s">
        <v>30</v>
      </c>
      <c r="F3" s="35" t="s">
        <v>40</v>
      </c>
      <c r="G3" s="36" t="s">
        <v>41</v>
      </c>
      <c r="H3" s="36" t="s">
        <v>42</v>
      </c>
      <c r="I3" s="36" t="s">
        <v>43</v>
      </c>
      <c r="J3" s="37" t="s">
        <v>44</v>
      </c>
    </row>
    <row r="4" spans="1:10" s="38" customFormat="1" ht="15">
      <c r="A4" s="22">
        <v>-1</v>
      </c>
      <c r="B4" s="22">
        <v>-2</v>
      </c>
      <c r="C4" s="22">
        <v>-3</v>
      </c>
      <c r="D4" s="22">
        <v>-4</v>
      </c>
      <c r="E4" s="22">
        <v>-5</v>
      </c>
      <c r="F4" s="22">
        <v>-6</v>
      </c>
      <c r="G4" s="22">
        <v>-7</v>
      </c>
      <c r="H4" s="22">
        <v>-8</v>
      </c>
      <c r="I4" s="22">
        <v>-9</v>
      </c>
      <c r="J4" s="22">
        <v>-10</v>
      </c>
    </row>
    <row r="5" spans="1:10" s="42" customFormat="1" ht="60">
      <c r="A5" s="75">
        <v>1</v>
      </c>
      <c r="B5" s="76" t="s">
        <v>33</v>
      </c>
      <c r="C5" s="26" t="s">
        <v>45</v>
      </c>
      <c r="D5" s="25" t="s">
        <v>46</v>
      </c>
      <c r="E5" s="25">
        <f>7.4*4</f>
        <v>29.6</v>
      </c>
      <c r="F5" s="39">
        <v>0.5</v>
      </c>
      <c r="G5" s="23">
        <v>120000</v>
      </c>
      <c r="H5" s="40">
        <f>E5*G5*F5</f>
        <v>1776000</v>
      </c>
      <c r="I5" s="77">
        <f>SUM(H5:H6)</f>
        <v>7581000</v>
      </c>
      <c r="J5" s="41" t="s">
        <v>47</v>
      </c>
    </row>
    <row r="6" spans="1:10" s="42" customFormat="1" ht="60">
      <c r="A6" s="75"/>
      <c r="B6" s="76"/>
      <c r="C6" s="26" t="s">
        <v>48</v>
      </c>
      <c r="D6" s="25" t="s">
        <v>46</v>
      </c>
      <c r="E6" s="25">
        <v>27</v>
      </c>
      <c r="F6" s="39">
        <v>0.5</v>
      </c>
      <c r="G6" s="23">
        <v>430000</v>
      </c>
      <c r="H6" s="40">
        <f>E6*G6*F6</f>
        <v>5805000</v>
      </c>
      <c r="I6" s="77"/>
      <c r="J6" s="41" t="s">
        <v>47</v>
      </c>
    </row>
    <row r="7" spans="1:10" s="42" customFormat="1" ht="60">
      <c r="A7" s="75">
        <v>2</v>
      </c>
      <c r="B7" s="76" t="s">
        <v>34</v>
      </c>
      <c r="C7" s="26" t="s">
        <v>49</v>
      </c>
      <c r="D7" s="25" t="s">
        <v>46</v>
      </c>
      <c r="E7" s="25">
        <f>2.5*1.7</f>
        <v>4.25</v>
      </c>
      <c r="F7" s="39">
        <v>0.5</v>
      </c>
      <c r="G7" s="23">
        <v>120000</v>
      </c>
      <c r="H7" s="40">
        <f>E7*G7*F7</f>
        <v>255000</v>
      </c>
      <c r="I7" s="77">
        <f>SUM(H7:H8)</f>
        <v>5415000</v>
      </c>
      <c r="J7" s="41" t="s">
        <v>50</v>
      </c>
    </row>
    <row r="8" spans="1:10" s="42" customFormat="1" ht="60">
      <c r="A8" s="75"/>
      <c r="B8" s="76"/>
      <c r="C8" s="26" t="s">
        <v>51</v>
      </c>
      <c r="D8" s="25" t="s">
        <v>46</v>
      </c>
      <c r="E8" s="25">
        <v>24</v>
      </c>
      <c r="F8" s="39">
        <v>0.5</v>
      </c>
      <c r="G8" s="23">
        <v>430000</v>
      </c>
      <c r="H8" s="40">
        <f>E8*G8*F8</f>
        <v>5160000</v>
      </c>
      <c r="I8" s="77"/>
      <c r="J8" s="41" t="s">
        <v>50</v>
      </c>
    </row>
    <row r="9" spans="1:255" s="42" customFormat="1" ht="26.25" customHeight="1">
      <c r="A9" s="43" t="s">
        <v>52</v>
      </c>
      <c r="B9" s="44"/>
      <c r="C9" s="45"/>
      <c r="D9" s="46"/>
      <c r="E9" s="47"/>
      <c r="F9" s="47"/>
      <c r="G9" s="48"/>
      <c r="H9" s="49">
        <f>SUM(H5:H8)</f>
        <v>12996000</v>
      </c>
      <c r="I9" s="49">
        <f>SUM(I5:I8)</f>
        <v>12996000</v>
      </c>
      <c r="J9" s="50"/>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row>
    <row r="10" spans="1:9" ht="15.75">
      <c r="A10" s="52"/>
      <c r="B10" s="53"/>
      <c r="C10" s="54"/>
      <c r="D10" s="52"/>
      <c r="E10" s="55"/>
      <c r="F10" s="55"/>
      <c r="G10" s="56"/>
      <c r="H10" s="56"/>
      <c r="I10" s="56"/>
    </row>
    <row r="11" spans="1:16" ht="15">
      <c r="A11" s="52"/>
      <c r="B11" s="29" t="s">
        <v>36</v>
      </c>
      <c r="C11" s="58"/>
      <c r="D11" s="5"/>
      <c r="F11" s="5"/>
      <c r="G11" s="5"/>
      <c r="H11" s="5"/>
      <c r="I11" s="5"/>
      <c r="J11" s="5"/>
      <c r="K11" s="5"/>
      <c r="L11" s="5"/>
      <c r="N11" s="5"/>
      <c r="O11" s="5"/>
      <c r="P11" s="24"/>
    </row>
    <row r="12" spans="1:255" ht="40.5" customHeight="1">
      <c r="A12" s="60"/>
      <c r="B12" s="72" t="s">
        <v>55</v>
      </c>
      <c r="C12" s="72"/>
      <c r="D12" s="72"/>
      <c r="E12" s="72"/>
      <c r="F12" s="72"/>
      <c r="G12" s="72"/>
      <c r="H12" s="72"/>
      <c r="I12" s="72"/>
      <c r="J12" s="72"/>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row>
    <row r="13" spans="1:255" s="57" customFormat="1" ht="27" customHeight="1">
      <c r="A13" s="60"/>
      <c r="B13" s="60"/>
      <c r="C13" s="62"/>
      <c r="D13" s="60"/>
      <c r="E13" s="60"/>
      <c r="F13" s="60"/>
      <c r="G13" s="60"/>
      <c r="H13" s="60"/>
      <c r="I13" s="60"/>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row>
  </sheetData>
  <sheetProtection/>
  <mergeCells count="9">
    <mergeCell ref="B12:J12"/>
    <mergeCell ref="A1:J1"/>
    <mergeCell ref="A2:J2"/>
    <mergeCell ref="A5:A6"/>
    <mergeCell ref="B5:B6"/>
    <mergeCell ref="I5:I6"/>
    <mergeCell ref="A7:A8"/>
    <mergeCell ref="B7:B8"/>
    <mergeCell ref="I7:I8"/>
  </mergeCells>
  <printOptions/>
  <pageMargins left="0.31496062992125984" right="0.11811023622047245"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NCTTCN</dc:creator>
  <cp:keywords/>
  <dc:description/>
  <cp:lastModifiedBy>MyPC</cp:lastModifiedBy>
  <cp:lastPrinted>2023-05-23T10:02:49Z</cp:lastPrinted>
  <dcterms:created xsi:type="dcterms:W3CDTF">2015-11-26T01:49:48Z</dcterms:created>
  <dcterms:modified xsi:type="dcterms:W3CDTF">2023-05-23T10:03:33Z</dcterms:modified>
  <cp:category/>
  <cp:version/>
  <cp:contentType/>
  <cp:contentStatus/>
</cp:coreProperties>
</file>