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atc\AppData\Local\Temp\Tandan JSC\files\"/>
    </mc:Choice>
  </mc:AlternateContent>
  <bookViews>
    <workbookView xWindow="0" yWindow="0" windowWidth="20490" windowHeight="7530" tabRatio="955" firstSheet="3" activeTab="7"/>
  </bookViews>
  <sheets>
    <sheet name="CĐĐP" sheetId="58" r:id="rId1"/>
    <sheet name="CĐ" sheetId="53" r:id="rId2"/>
    <sheet name="DT THU 2024" sheetId="11" r:id="rId3"/>
    <sheet name="P, LP 2024" sheetId="55" r:id="rId4"/>
    <sheet name="Tien đất 2024" sheetId="36" r:id="rId5"/>
    <sheet name="DT CHI 2024" sheetId="6" r:id="rId6"/>
    <sheet name="Giao chi tie" sheetId="29" r:id="rId7"/>
    <sheet name="sngd" sheetId="61" r:id="rId8"/>
    <sheet name="pHỤ BIỂU" sheetId="62" r:id="rId9"/>
    <sheet name="MTQG GN" sheetId="59" r:id="rId10"/>
    <sheet name="MTQG NTM" sheetId="60" r:id="rId11"/>
    <sheet name="b39" sheetId="30" r:id="rId12"/>
    <sheet name="B32 (2)" sheetId="10" r:id="rId13"/>
    <sheet name="Mục tiêu" sheetId="31" r:id="rId14"/>
    <sheet name="HTNNNT" sheetId="57" r:id="rId15"/>
  </sheets>
  <externalReferences>
    <externalReference r:id="rId16"/>
    <externalReference r:id="rId17"/>
    <externalReference r:id="rId18"/>
  </externalReferences>
  <definedNames>
    <definedName name="_">#N/A</definedName>
    <definedName name="___________________a1" localSheetId="12" hidden="1">{"'Sheet1'!$L$16"}</definedName>
    <definedName name="___________________a1" localSheetId="11" hidden="1">{"'Sheet1'!$L$16"}</definedName>
    <definedName name="___________________a1" localSheetId="13" hidden="1">{"'Sheet1'!$L$16"}</definedName>
    <definedName name="___________________a1" hidden="1">{"'Sheet1'!$L$16"}</definedName>
    <definedName name="___________________h1" localSheetId="12" hidden="1">{"'Sheet1'!$L$16"}</definedName>
    <definedName name="___________________h1" localSheetId="11" hidden="1">{"'Sheet1'!$L$16"}</definedName>
    <definedName name="___________________h1" localSheetId="13" hidden="1">{"'Sheet1'!$L$16"}</definedName>
    <definedName name="___________________h1" hidden="1">{"'Sheet1'!$L$16"}</definedName>
    <definedName name="__________________a1" localSheetId="12" hidden="1">{"'Sheet1'!$L$16"}</definedName>
    <definedName name="__________________a1" localSheetId="11" hidden="1">{"'Sheet1'!$L$16"}</definedName>
    <definedName name="__________________a1" localSheetId="13" hidden="1">{"'Sheet1'!$L$16"}</definedName>
    <definedName name="__________________a1" hidden="1">{"'Sheet1'!$L$16"}</definedName>
    <definedName name="__________________h1" localSheetId="12" hidden="1">{"'Sheet1'!$L$16"}</definedName>
    <definedName name="__________________h1" localSheetId="11" hidden="1">{"'Sheet1'!$L$16"}</definedName>
    <definedName name="__________________h1" localSheetId="13" hidden="1">{"'Sheet1'!$L$16"}</definedName>
    <definedName name="__________________h1" hidden="1">{"'Sheet1'!$L$16"}</definedName>
    <definedName name="_________________a1" localSheetId="12" hidden="1">{"'Sheet1'!$L$16"}</definedName>
    <definedName name="_________________a1" localSheetId="11" hidden="1">{"'Sheet1'!$L$16"}</definedName>
    <definedName name="_________________a1" localSheetId="13" hidden="1">{"'Sheet1'!$L$16"}</definedName>
    <definedName name="_________________a1" hidden="1">{"'Sheet1'!$L$16"}</definedName>
    <definedName name="_________________h1" localSheetId="12" hidden="1">{"'Sheet1'!$L$16"}</definedName>
    <definedName name="_________________h1" localSheetId="11" hidden="1">{"'Sheet1'!$L$16"}</definedName>
    <definedName name="_________________h1" localSheetId="13" hidden="1">{"'Sheet1'!$L$16"}</definedName>
    <definedName name="_________________h1" hidden="1">{"'Sheet1'!$L$16"}</definedName>
    <definedName name="_________________h2" localSheetId="12" hidden="1">{"'Sheet1'!$L$16"}</definedName>
    <definedName name="_________________h2" localSheetId="11" hidden="1">{"'Sheet1'!$L$16"}</definedName>
    <definedName name="_________________h2" localSheetId="13" hidden="1">{"'Sheet1'!$L$16"}</definedName>
    <definedName name="_________________h2" hidden="1">{"'Sheet1'!$L$16"}</definedName>
    <definedName name="_________________PA3" localSheetId="12" hidden="1">{"'Sheet1'!$L$16"}</definedName>
    <definedName name="_________________PA3" localSheetId="11" hidden="1">{"'Sheet1'!$L$16"}</definedName>
    <definedName name="_________________PA3" localSheetId="13" hidden="1">{"'Sheet1'!$L$16"}</definedName>
    <definedName name="_________________PA3" hidden="1">{"'Sheet1'!$L$16"}</definedName>
    <definedName name="________________a1" localSheetId="12" hidden="1">{"'Sheet1'!$L$16"}</definedName>
    <definedName name="________________a1" localSheetId="11" hidden="1">{"'Sheet1'!$L$16"}</definedName>
    <definedName name="________________a1" localSheetId="13" hidden="1">{"'Sheet1'!$L$16"}</definedName>
    <definedName name="________________a1" hidden="1">{"'Sheet1'!$L$16"}</definedName>
    <definedName name="________________a129" localSheetId="12" hidden="1">{"Offgrid",#N/A,FALSE,"OFFGRID";"Region",#N/A,FALSE,"REGION";"Offgrid -2",#N/A,FALSE,"OFFGRID";"WTP",#N/A,FALSE,"WTP";"WTP -2",#N/A,FALSE,"WTP";"Project",#N/A,FALSE,"PROJECT";"Summary -2",#N/A,FALSE,"SUMMARY"}</definedName>
    <definedName name="________________a129" localSheetId="11" hidden="1">{"Offgrid",#N/A,FALSE,"OFFGRID";"Region",#N/A,FALSE,"REGION";"Offgrid -2",#N/A,FALSE,"OFFGRID";"WTP",#N/A,FALSE,"WTP";"WTP -2",#N/A,FALSE,"WTP";"Project",#N/A,FALSE,"PROJECT";"Summary -2",#N/A,FALSE,"SUMMARY"}</definedName>
    <definedName name="________________a129" localSheetId="13" hidden="1">{"Offgrid",#N/A,FALSE,"OFFGRID";"Region",#N/A,FALSE,"REGION";"Offgrid -2",#N/A,FALSE,"OFFGRID";"WTP",#N/A,FALSE,"WTP";"WTP -2",#N/A,FALSE,"WTP";"Project",#N/A,FALSE,"PROJECT";"Summary -2",#N/A,FALSE,"SUMMARY"}</definedName>
    <definedName name="________________a129" hidden="1">{"Offgrid",#N/A,FALSE,"OFFGRID";"Region",#N/A,FALSE,"REGION";"Offgrid -2",#N/A,FALSE,"OFFGRID";"WTP",#N/A,FALSE,"WTP";"WTP -2",#N/A,FALSE,"WTP";"Project",#N/A,FALSE,"PROJECT";"Summary -2",#N/A,FALSE,"SUMMARY"}</definedName>
    <definedName name="________________a130" localSheetId="12" hidden="1">{"Offgrid",#N/A,FALSE,"OFFGRID";"Region",#N/A,FALSE,"REGION";"Offgrid -2",#N/A,FALSE,"OFFGRID";"WTP",#N/A,FALSE,"WTP";"WTP -2",#N/A,FALSE,"WTP";"Project",#N/A,FALSE,"PROJECT";"Summary -2",#N/A,FALSE,"SUMMARY"}</definedName>
    <definedName name="________________a130" localSheetId="11" hidden="1">{"Offgrid",#N/A,FALSE,"OFFGRID";"Region",#N/A,FALSE,"REGION";"Offgrid -2",#N/A,FALSE,"OFFGRID";"WTP",#N/A,FALSE,"WTP";"WTP -2",#N/A,FALSE,"WTP";"Project",#N/A,FALSE,"PROJECT";"Summary -2",#N/A,FALSE,"SUMMARY"}</definedName>
    <definedName name="________________a130" localSheetId="13" hidden="1">{"Offgrid",#N/A,FALSE,"OFFGRID";"Region",#N/A,FALSE,"REGION";"Offgrid -2",#N/A,FALSE,"OFFGRID";"WTP",#N/A,FALSE,"WTP";"WTP -2",#N/A,FALSE,"WTP";"Project",#N/A,FALSE,"PROJECT";"Summary -2",#N/A,FALSE,"SUMMARY"}</definedName>
    <definedName name="________________a130" hidden="1">{"Offgrid",#N/A,FALSE,"OFFGRID";"Region",#N/A,FALSE,"REGION";"Offgrid -2",#N/A,FALSE,"OFFGRID";"WTP",#N/A,FALSE,"WTP";"WTP -2",#N/A,FALSE,"WTP";"Project",#N/A,FALSE,"PROJECT";"Summary -2",#N/A,FALSE,"SUMMARY"}</definedName>
    <definedName name="________________h1" localSheetId="12" hidden="1">{"'Sheet1'!$L$16"}</definedName>
    <definedName name="________________h1" localSheetId="11" hidden="1">{"'Sheet1'!$L$16"}</definedName>
    <definedName name="________________h1" localSheetId="13" hidden="1">{"'Sheet1'!$L$16"}</definedName>
    <definedName name="________________h1" hidden="1">{"'Sheet1'!$L$16"}</definedName>
    <definedName name="________________h2" localSheetId="12" hidden="1">{"'Sheet1'!$L$16"}</definedName>
    <definedName name="________________h2" localSheetId="11" hidden="1">{"'Sheet1'!$L$16"}</definedName>
    <definedName name="________________h2" localSheetId="13" hidden="1">{"'Sheet1'!$L$16"}</definedName>
    <definedName name="________________h2" hidden="1">{"'Sheet1'!$L$16"}</definedName>
    <definedName name="________________hu1" localSheetId="12" hidden="1">{"'Sheet1'!$L$16"}</definedName>
    <definedName name="________________hu1" localSheetId="11" hidden="1">{"'Sheet1'!$L$16"}</definedName>
    <definedName name="________________hu1" localSheetId="13" hidden="1">{"'Sheet1'!$L$16"}</definedName>
    <definedName name="________________hu1" hidden="1">{"'Sheet1'!$L$16"}</definedName>
    <definedName name="________________hu2" localSheetId="12" hidden="1">{"'Sheet1'!$L$16"}</definedName>
    <definedName name="________________hu2" localSheetId="11" hidden="1">{"'Sheet1'!$L$16"}</definedName>
    <definedName name="________________hu2" localSheetId="13" hidden="1">{"'Sheet1'!$L$16"}</definedName>
    <definedName name="________________hu2" hidden="1">{"'Sheet1'!$L$16"}</definedName>
    <definedName name="________________hu5" localSheetId="12" hidden="1">{"'Sheet1'!$L$16"}</definedName>
    <definedName name="________________hu5" localSheetId="11" hidden="1">{"'Sheet1'!$L$16"}</definedName>
    <definedName name="________________hu5" localSheetId="13" hidden="1">{"'Sheet1'!$L$16"}</definedName>
    <definedName name="________________hu5" hidden="1">{"'Sheet1'!$L$16"}</definedName>
    <definedName name="________________hu6" localSheetId="12" hidden="1">{"'Sheet1'!$L$16"}</definedName>
    <definedName name="________________hu6" localSheetId="11" hidden="1">{"'Sheet1'!$L$16"}</definedName>
    <definedName name="________________hu6" localSheetId="13" hidden="1">{"'Sheet1'!$L$16"}</definedName>
    <definedName name="________________hu6" hidden="1">{"'Sheet1'!$L$16"}</definedName>
    <definedName name="________________PA3" localSheetId="12" hidden="1">{"'Sheet1'!$L$16"}</definedName>
    <definedName name="________________PA3" localSheetId="11" hidden="1">{"'Sheet1'!$L$16"}</definedName>
    <definedName name="________________PA3" localSheetId="13" hidden="1">{"'Sheet1'!$L$16"}</definedName>
    <definedName name="________________PA3" hidden="1">{"'Sheet1'!$L$16"}</definedName>
    <definedName name="_______________a1" localSheetId="12" hidden="1">{"'Sheet1'!$L$16"}</definedName>
    <definedName name="_______________a1" localSheetId="11" hidden="1">{"'Sheet1'!$L$16"}</definedName>
    <definedName name="_______________a1" localSheetId="13" hidden="1">{"'Sheet1'!$L$16"}</definedName>
    <definedName name="_______________a1" hidden="1">{"'Sheet1'!$L$16"}</definedName>
    <definedName name="_______________a129" localSheetId="12" hidden="1">{"Offgrid",#N/A,FALSE,"OFFGRID";"Region",#N/A,FALSE,"REGION";"Offgrid -2",#N/A,FALSE,"OFFGRID";"WTP",#N/A,FALSE,"WTP";"WTP -2",#N/A,FALSE,"WTP";"Project",#N/A,FALSE,"PROJECT";"Summary -2",#N/A,FALSE,"SUMMARY"}</definedName>
    <definedName name="_______________a129" localSheetId="11" hidden="1">{"Offgrid",#N/A,FALSE,"OFFGRID";"Region",#N/A,FALSE,"REGION";"Offgrid -2",#N/A,FALSE,"OFFGRID";"WTP",#N/A,FALSE,"WTP";"WTP -2",#N/A,FALSE,"WTP";"Project",#N/A,FALSE,"PROJECT";"Summary -2",#N/A,FALSE,"SUMMARY"}</definedName>
    <definedName name="_______________a129" localSheetId="13" hidden="1">{"Offgrid",#N/A,FALSE,"OFFGRID";"Region",#N/A,FALSE,"REGION";"Offgrid -2",#N/A,FALSE,"OFFGRID";"WTP",#N/A,FALSE,"WTP";"WTP -2",#N/A,FALSE,"WTP";"Project",#N/A,FALSE,"PROJECT";"Summary -2",#N/A,FALSE,"SUMMARY"}</definedName>
    <definedName name="_______________a129" hidden="1">{"Offgrid",#N/A,FALSE,"OFFGRID";"Region",#N/A,FALSE,"REGION";"Offgrid -2",#N/A,FALSE,"OFFGRID";"WTP",#N/A,FALSE,"WTP";"WTP -2",#N/A,FALSE,"WTP";"Project",#N/A,FALSE,"PROJECT";"Summary -2",#N/A,FALSE,"SUMMARY"}</definedName>
    <definedName name="_______________a130" localSheetId="12" hidden="1">{"Offgrid",#N/A,FALSE,"OFFGRID";"Region",#N/A,FALSE,"REGION";"Offgrid -2",#N/A,FALSE,"OFFGRID";"WTP",#N/A,FALSE,"WTP";"WTP -2",#N/A,FALSE,"WTP";"Project",#N/A,FALSE,"PROJECT";"Summary -2",#N/A,FALSE,"SUMMARY"}</definedName>
    <definedName name="_______________a130" localSheetId="11" hidden="1">{"Offgrid",#N/A,FALSE,"OFFGRID";"Region",#N/A,FALSE,"REGION";"Offgrid -2",#N/A,FALSE,"OFFGRID";"WTP",#N/A,FALSE,"WTP";"WTP -2",#N/A,FALSE,"WTP";"Project",#N/A,FALSE,"PROJECT";"Summary -2",#N/A,FALSE,"SUMMARY"}</definedName>
    <definedName name="_______________a130" localSheetId="13" hidden="1">{"Offgrid",#N/A,FALSE,"OFFGRID";"Region",#N/A,FALSE,"REGION";"Offgrid -2",#N/A,FALSE,"OFFGRID";"WTP",#N/A,FALSE,"WTP";"WTP -2",#N/A,FALSE,"WTP";"Project",#N/A,FALSE,"PROJECT";"Summary -2",#N/A,FALSE,"SUMMARY"}</definedName>
    <definedName name="_______________a130" hidden="1">{"Offgrid",#N/A,FALSE,"OFFGRID";"Region",#N/A,FALSE,"REGION";"Offgrid -2",#N/A,FALSE,"OFFGRID";"WTP",#N/A,FALSE,"WTP";"WTP -2",#N/A,FALSE,"WTP";"Project",#N/A,FALSE,"PROJECT";"Summary -2",#N/A,FALSE,"SUMMARY"}</definedName>
    <definedName name="_______________h1" localSheetId="12" hidden="1">{"'Sheet1'!$L$16"}</definedName>
    <definedName name="_______________h1" localSheetId="11" hidden="1">{"'Sheet1'!$L$16"}</definedName>
    <definedName name="_______________h1" localSheetId="13" hidden="1">{"'Sheet1'!$L$16"}</definedName>
    <definedName name="_______________h1" hidden="1">{"'Sheet1'!$L$16"}</definedName>
    <definedName name="_______________h2" localSheetId="12" hidden="1">{"'Sheet1'!$L$16"}</definedName>
    <definedName name="_______________h2" localSheetId="11" hidden="1">{"'Sheet1'!$L$16"}</definedName>
    <definedName name="_______________h2" localSheetId="13" hidden="1">{"'Sheet1'!$L$16"}</definedName>
    <definedName name="_______________h2" hidden="1">{"'Sheet1'!$L$16"}</definedName>
    <definedName name="_______________hu1" localSheetId="12" hidden="1">{"'Sheet1'!$L$16"}</definedName>
    <definedName name="_______________hu1" localSheetId="11" hidden="1">{"'Sheet1'!$L$16"}</definedName>
    <definedName name="_______________hu1" localSheetId="13" hidden="1">{"'Sheet1'!$L$16"}</definedName>
    <definedName name="_______________hu1" hidden="1">{"'Sheet1'!$L$16"}</definedName>
    <definedName name="_______________hu2" localSheetId="12" hidden="1">{"'Sheet1'!$L$16"}</definedName>
    <definedName name="_______________hu2" localSheetId="11" hidden="1">{"'Sheet1'!$L$16"}</definedName>
    <definedName name="_______________hu2" localSheetId="13" hidden="1">{"'Sheet1'!$L$16"}</definedName>
    <definedName name="_______________hu2" hidden="1">{"'Sheet1'!$L$16"}</definedName>
    <definedName name="_______________hu5" localSheetId="12" hidden="1">{"'Sheet1'!$L$16"}</definedName>
    <definedName name="_______________hu5" localSheetId="11" hidden="1">{"'Sheet1'!$L$16"}</definedName>
    <definedName name="_______________hu5" localSheetId="13" hidden="1">{"'Sheet1'!$L$16"}</definedName>
    <definedName name="_______________hu5" hidden="1">{"'Sheet1'!$L$16"}</definedName>
    <definedName name="_______________hu6" localSheetId="12" hidden="1">{"'Sheet1'!$L$16"}</definedName>
    <definedName name="_______________hu6" localSheetId="11" hidden="1">{"'Sheet1'!$L$16"}</definedName>
    <definedName name="_______________hu6" localSheetId="13" hidden="1">{"'Sheet1'!$L$16"}</definedName>
    <definedName name="_______________hu6" hidden="1">{"'Sheet1'!$L$16"}</definedName>
    <definedName name="_______________PA3" localSheetId="12" hidden="1">{"'Sheet1'!$L$16"}</definedName>
    <definedName name="_______________PA3" localSheetId="11" hidden="1">{"'Sheet1'!$L$16"}</definedName>
    <definedName name="_______________PA3" localSheetId="13" hidden="1">{"'Sheet1'!$L$16"}</definedName>
    <definedName name="_______________PA3" hidden="1">{"'Sheet1'!$L$16"}</definedName>
    <definedName name="______________a1" localSheetId="12" hidden="1">{"'Sheet1'!$L$16"}</definedName>
    <definedName name="______________a1" localSheetId="11" hidden="1">{"'Sheet1'!$L$16"}</definedName>
    <definedName name="______________a1" localSheetId="13" hidden="1">{"'Sheet1'!$L$16"}</definedName>
    <definedName name="______________a1" hidden="1">{"'Sheet1'!$L$16"}</definedName>
    <definedName name="______________a129" localSheetId="12" hidden="1">{"Offgrid",#N/A,FALSE,"OFFGRID";"Region",#N/A,FALSE,"REGION";"Offgrid -2",#N/A,FALSE,"OFFGRID";"WTP",#N/A,FALSE,"WTP";"WTP -2",#N/A,FALSE,"WTP";"Project",#N/A,FALSE,"PROJECT";"Summary -2",#N/A,FALSE,"SUMMARY"}</definedName>
    <definedName name="______________a129" localSheetId="11" hidden="1">{"Offgrid",#N/A,FALSE,"OFFGRID";"Region",#N/A,FALSE,"REGION";"Offgrid -2",#N/A,FALSE,"OFFGRID";"WTP",#N/A,FALSE,"WTP";"WTP -2",#N/A,FALSE,"WTP";"Project",#N/A,FALSE,"PROJECT";"Summary -2",#N/A,FALSE,"SUMMARY"}</definedName>
    <definedName name="______________a129" localSheetId="13" hidden="1">{"Offgrid",#N/A,FALSE,"OFFGRID";"Region",#N/A,FALSE,"REGION";"Offgrid -2",#N/A,FALSE,"OFFGRID";"WTP",#N/A,FALSE,"WTP";"WTP -2",#N/A,FALSE,"WTP";"Project",#N/A,FALSE,"PROJECT";"Summary -2",#N/A,FALSE,"SUMMARY"}</definedName>
    <definedName name="______________a129" hidden="1">{"Offgrid",#N/A,FALSE,"OFFGRID";"Region",#N/A,FALSE,"REGION";"Offgrid -2",#N/A,FALSE,"OFFGRID";"WTP",#N/A,FALSE,"WTP";"WTP -2",#N/A,FALSE,"WTP";"Project",#N/A,FALSE,"PROJECT";"Summary -2",#N/A,FALSE,"SUMMARY"}</definedName>
    <definedName name="______________a130" localSheetId="12" hidden="1">{"Offgrid",#N/A,FALSE,"OFFGRID";"Region",#N/A,FALSE,"REGION";"Offgrid -2",#N/A,FALSE,"OFFGRID";"WTP",#N/A,FALSE,"WTP";"WTP -2",#N/A,FALSE,"WTP";"Project",#N/A,FALSE,"PROJECT";"Summary -2",#N/A,FALSE,"SUMMARY"}</definedName>
    <definedName name="______________a130" localSheetId="11" hidden="1">{"Offgrid",#N/A,FALSE,"OFFGRID";"Region",#N/A,FALSE,"REGION";"Offgrid -2",#N/A,FALSE,"OFFGRID";"WTP",#N/A,FALSE,"WTP";"WTP -2",#N/A,FALSE,"WTP";"Project",#N/A,FALSE,"PROJECT";"Summary -2",#N/A,FALSE,"SUMMARY"}</definedName>
    <definedName name="______________a130" localSheetId="13" hidden="1">{"Offgrid",#N/A,FALSE,"OFFGRID";"Region",#N/A,FALSE,"REGION";"Offgrid -2",#N/A,FALSE,"OFFGRID";"WTP",#N/A,FALSE,"WTP";"WTP -2",#N/A,FALSE,"WTP";"Project",#N/A,FALSE,"PROJECT";"Summary -2",#N/A,FALSE,"SUMMARY"}</definedName>
    <definedName name="______________a130" hidden="1">{"Offgrid",#N/A,FALSE,"OFFGRID";"Region",#N/A,FALSE,"REGION";"Offgrid -2",#N/A,FALSE,"OFFGRID";"WTP",#N/A,FALSE,"WTP";"WTP -2",#N/A,FALSE,"WTP";"Project",#N/A,FALSE,"PROJECT";"Summary -2",#N/A,FALSE,"SUMMARY"}</definedName>
    <definedName name="______________h1" localSheetId="12" hidden="1">{"'Sheet1'!$L$16"}</definedName>
    <definedName name="______________h1" localSheetId="11" hidden="1">{"'Sheet1'!$L$16"}</definedName>
    <definedName name="______________h1" localSheetId="13" hidden="1">{"'Sheet1'!$L$16"}</definedName>
    <definedName name="______________h1" hidden="1">{"'Sheet1'!$L$16"}</definedName>
    <definedName name="______________h2" localSheetId="12" hidden="1">{"'Sheet1'!$L$16"}</definedName>
    <definedName name="______________h2" localSheetId="11" hidden="1">{"'Sheet1'!$L$16"}</definedName>
    <definedName name="______________h2" localSheetId="13" hidden="1">{"'Sheet1'!$L$16"}</definedName>
    <definedName name="______________h2" hidden="1">{"'Sheet1'!$L$16"}</definedName>
    <definedName name="______________hu1" localSheetId="12" hidden="1">{"'Sheet1'!$L$16"}</definedName>
    <definedName name="______________hu1" localSheetId="11" hidden="1">{"'Sheet1'!$L$16"}</definedName>
    <definedName name="______________hu1" localSheetId="13" hidden="1">{"'Sheet1'!$L$16"}</definedName>
    <definedName name="______________hu1" hidden="1">{"'Sheet1'!$L$16"}</definedName>
    <definedName name="______________hu2" localSheetId="12" hidden="1">{"'Sheet1'!$L$16"}</definedName>
    <definedName name="______________hu2" localSheetId="11" hidden="1">{"'Sheet1'!$L$16"}</definedName>
    <definedName name="______________hu2" localSheetId="13" hidden="1">{"'Sheet1'!$L$16"}</definedName>
    <definedName name="______________hu2" hidden="1">{"'Sheet1'!$L$16"}</definedName>
    <definedName name="______________hu5" localSheetId="12" hidden="1">{"'Sheet1'!$L$16"}</definedName>
    <definedName name="______________hu5" localSheetId="11" hidden="1">{"'Sheet1'!$L$16"}</definedName>
    <definedName name="______________hu5" localSheetId="13" hidden="1">{"'Sheet1'!$L$16"}</definedName>
    <definedName name="______________hu5" hidden="1">{"'Sheet1'!$L$16"}</definedName>
    <definedName name="______________hu6" localSheetId="12" hidden="1">{"'Sheet1'!$L$16"}</definedName>
    <definedName name="______________hu6" localSheetId="11" hidden="1">{"'Sheet1'!$L$16"}</definedName>
    <definedName name="______________hu6" localSheetId="13" hidden="1">{"'Sheet1'!$L$16"}</definedName>
    <definedName name="______________hu6" hidden="1">{"'Sheet1'!$L$16"}</definedName>
    <definedName name="______________PA3" localSheetId="12" hidden="1">{"'Sheet1'!$L$16"}</definedName>
    <definedName name="______________PA3" localSheetId="11" hidden="1">{"'Sheet1'!$L$16"}</definedName>
    <definedName name="______________PA3" localSheetId="13" hidden="1">{"'Sheet1'!$L$16"}</definedName>
    <definedName name="______________PA3" hidden="1">{"'Sheet1'!$L$16"}</definedName>
    <definedName name="_____________a1" localSheetId="12" hidden="1">{"'Sheet1'!$L$16"}</definedName>
    <definedName name="_____________a1" localSheetId="11" hidden="1">{"'Sheet1'!$L$16"}</definedName>
    <definedName name="_____________a1" localSheetId="13" hidden="1">{"'Sheet1'!$L$16"}</definedName>
    <definedName name="_____________a1" hidden="1">{"'Sheet1'!$L$16"}</definedName>
    <definedName name="_____________a129" localSheetId="12" hidden="1">{"Offgrid",#N/A,FALSE,"OFFGRID";"Region",#N/A,FALSE,"REGION";"Offgrid -2",#N/A,FALSE,"OFFGRID";"WTP",#N/A,FALSE,"WTP";"WTP -2",#N/A,FALSE,"WTP";"Project",#N/A,FALSE,"PROJECT";"Summary -2",#N/A,FALSE,"SUMMARY"}</definedName>
    <definedName name="_____________a129" localSheetId="11" hidden="1">{"Offgrid",#N/A,FALSE,"OFFGRID";"Region",#N/A,FALSE,"REGION";"Offgrid -2",#N/A,FALSE,"OFFGRID";"WTP",#N/A,FALSE,"WTP";"WTP -2",#N/A,FALSE,"WTP";"Project",#N/A,FALSE,"PROJECT";"Summary -2",#N/A,FALSE,"SUMMARY"}</definedName>
    <definedName name="_____________a129" localSheetId="13" hidden="1">{"Offgrid",#N/A,FALSE,"OFFGRID";"Region",#N/A,FALSE,"REGION";"Offgrid -2",#N/A,FALSE,"OFFGRID";"WTP",#N/A,FALSE,"WTP";"WTP -2",#N/A,FALSE,"WTP";"Project",#N/A,FALSE,"PROJECT";"Summary -2",#N/A,FALSE,"SUMMARY"}</definedName>
    <definedName name="_____________a129" hidden="1">{"Offgrid",#N/A,FALSE,"OFFGRID";"Region",#N/A,FALSE,"REGION";"Offgrid -2",#N/A,FALSE,"OFFGRID";"WTP",#N/A,FALSE,"WTP";"WTP -2",#N/A,FALSE,"WTP";"Project",#N/A,FALSE,"PROJECT";"Summary -2",#N/A,FALSE,"SUMMARY"}</definedName>
    <definedName name="_____________a130" localSheetId="12" hidden="1">{"Offgrid",#N/A,FALSE,"OFFGRID";"Region",#N/A,FALSE,"REGION";"Offgrid -2",#N/A,FALSE,"OFFGRID";"WTP",#N/A,FALSE,"WTP";"WTP -2",#N/A,FALSE,"WTP";"Project",#N/A,FALSE,"PROJECT";"Summary -2",#N/A,FALSE,"SUMMARY"}</definedName>
    <definedName name="_____________a130" localSheetId="11" hidden="1">{"Offgrid",#N/A,FALSE,"OFFGRID";"Region",#N/A,FALSE,"REGION";"Offgrid -2",#N/A,FALSE,"OFFGRID";"WTP",#N/A,FALSE,"WTP";"WTP -2",#N/A,FALSE,"WTP";"Project",#N/A,FALSE,"PROJECT";"Summary -2",#N/A,FALSE,"SUMMARY"}</definedName>
    <definedName name="_____________a130" localSheetId="13" hidden="1">{"Offgrid",#N/A,FALSE,"OFFGRID";"Region",#N/A,FALSE,"REGION";"Offgrid -2",#N/A,FALSE,"OFFGRID";"WTP",#N/A,FALSE,"WTP";"WTP -2",#N/A,FALSE,"WTP";"Project",#N/A,FALSE,"PROJECT";"Summary -2",#N/A,FALSE,"SUMMARY"}</definedName>
    <definedName name="_____________a130" hidden="1">{"Offgrid",#N/A,FALSE,"OFFGRID";"Region",#N/A,FALSE,"REGION";"Offgrid -2",#N/A,FALSE,"OFFGRID";"WTP",#N/A,FALSE,"WTP";"WTP -2",#N/A,FALSE,"WTP";"Project",#N/A,FALSE,"PROJECT";"Summary -2",#N/A,FALSE,"SUMMARY"}</definedName>
    <definedName name="_____________h1" localSheetId="12" hidden="1">{"'Sheet1'!$L$16"}</definedName>
    <definedName name="_____________h1" localSheetId="11" hidden="1">{"'Sheet1'!$L$16"}</definedName>
    <definedName name="_____________h1" localSheetId="13" hidden="1">{"'Sheet1'!$L$16"}</definedName>
    <definedName name="_____________h1" hidden="1">{"'Sheet1'!$L$16"}</definedName>
    <definedName name="_____________h2" localSheetId="12" hidden="1">{"'Sheet1'!$L$16"}</definedName>
    <definedName name="_____________h2" localSheetId="11" hidden="1">{"'Sheet1'!$L$16"}</definedName>
    <definedName name="_____________h2" localSheetId="13" hidden="1">{"'Sheet1'!$L$16"}</definedName>
    <definedName name="_____________h2" hidden="1">{"'Sheet1'!$L$16"}</definedName>
    <definedName name="_____________hu1" localSheetId="12" hidden="1">{"'Sheet1'!$L$16"}</definedName>
    <definedName name="_____________hu1" localSheetId="11" hidden="1">{"'Sheet1'!$L$16"}</definedName>
    <definedName name="_____________hu1" localSheetId="13" hidden="1">{"'Sheet1'!$L$16"}</definedName>
    <definedName name="_____________hu1" hidden="1">{"'Sheet1'!$L$16"}</definedName>
    <definedName name="_____________hu2" localSheetId="12" hidden="1">{"'Sheet1'!$L$16"}</definedName>
    <definedName name="_____________hu2" localSheetId="11" hidden="1">{"'Sheet1'!$L$16"}</definedName>
    <definedName name="_____________hu2" localSheetId="13" hidden="1">{"'Sheet1'!$L$16"}</definedName>
    <definedName name="_____________hu2" hidden="1">{"'Sheet1'!$L$16"}</definedName>
    <definedName name="_____________hu5" localSheetId="12" hidden="1">{"'Sheet1'!$L$16"}</definedName>
    <definedName name="_____________hu5" localSheetId="11" hidden="1">{"'Sheet1'!$L$16"}</definedName>
    <definedName name="_____________hu5" localSheetId="13" hidden="1">{"'Sheet1'!$L$16"}</definedName>
    <definedName name="_____________hu5" hidden="1">{"'Sheet1'!$L$16"}</definedName>
    <definedName name="_____________hu6" localSheetId="12" hidden="1">{"'Sheet1'!$L$16"}</definedName>
    <definedName name="_____________hu6" localSheetId="11" hidden="1">{"'Sheet1'!$L$16"}</definedName>
    <definedName name="_____________hu6" localSheetId="13" hidden="1">{"'Sheet1'!$L$16"}</definedName>
    <definedName name="_____________hu6" hidden="1">{"'Sheet1'!$L$16"}</definedName>
    <definedName name="_____________hu7" localSheetId="12" hidden="1">{"'Sheet1'!$L$16"}</definedName>
    <definedName name="_____________hu7" localSheetId="11" hidden="1">{"'Sheet1'!$L$16"}</definedName>
    <definedName name="_____________hu7" localSheetId="13" hidden="1">{"'Sheet1'!$L$16"}</definedName>
    <definedName name="_____________hu7" hidden="1">{"'Sheet1'!$L$16"}</definedName>
    <definedName name="_____________PA3" localSheetId="12" hidden="1">{"'Sheet1'!$L$16"}</definedName>
    <definedName name="_____________PA3" localSheetId="11" hidden="1">{"'Sheet1'!$L$16"}</definedName>
    <definedName name="_____________PA3" localSheetId="13" hidden="1">{"'Sheet1'!$L$16"}</definedName>
    <definedName name="_____________PA3" hidden="1">{"'Sheet1'!$L$16"}</definedName>
    <definedName name="_____________T10" localSheetId="12" hidden="1">{"'Sheet1'!$L$16"}</definedName>
    <definedName name="_____________T10" localSheetId="11" hidden="1">{"'Sheet1'!$L$16"}</definedName>
    <definedName name="_____________T10" localSheetId="13" hidden="1">{"'Sheet1'!$L$16"}</definedName>
    <definedName name="_____________T10" hidden="1">{"'Sheet1'!$L$16"}</definedName>
    <definedName name="_____________tb2" localSheetId="12" hidden="1">{"'Sheet1'!$L$16"}</definedName>
    <definedName name="_____________tb2" localSheetId="11" hidden="1">{"'Sheet1'!$L$16"}</definedName>
    <definedName name="_____________tb2" localSheetId="13" hidden="1">{"'Sheet1'!$L$16"}</definedName>
    <definedName name="_____________tb2" hidden="1">{"'Sheet1'!$L$16"}</definedName>
    <definedName name="____________a1" localSheetId="12" hidden="1">{"'Sheet1'!$L$16"}</definedName>
    <definedName name="____________a1" localSheetId="11" hidden="1">{"'Sheet1'!$L$16"}</definedName>
    <definedName name="____________a1" localSheetId="13" hidden="1">{"'Sheet1'!$L$16"}</definedName>
    <definedName name="____________a1" hidden="1">{"'Sheet1'!$L$16"}</definedName>
    <definedName name="____________a129" localSheetId="12" hidden="1">{"Offgrid",#N/A,FALSE,"OFFGRID";"Region",#N/A,FALSE,"REGION";"Offgrid -2",#N/A,FALSE,"OFFGRID";"WTP",#N/A,FALSE,"WTP";"WTP -2",#N/A,FALSE,"WTP";"Project",#N/A,FALSE,"PROJECT";"Summary -2",#N/A,FALSE,"SUMMARY"}</definedName>
    <definedName name="____________a129" localSheetId="11" hidden="1">{"Offgrid",#N/A,FALSE,"OFFGRID";"Region",#N/A,FALSE,"REGION";"Offgrid -2",#N/A,FALSE,"OFFGRID";"WTP",#N/A,FALSE,"WTP";"WTP -2",#N/A,FALSE,"WTP";"Project",#N/A,FALSE,"PROJECT";"Summary -2",#N/A,FALSE,"SUMMARY"}</definedName>
    <definedName name="____________a129" localSheetId="13" hidden="1">{"Offgrid",#N/A,FALSE,"OFFGRID";"Region",#N/A,FALSE,"REGION";"Offgrid -2",#N/A,FALSE,"OFFGRID";"WTP",#N/A,FALSE,"WTP";"WTP -2",#N/A,FALSE,"WTP";"Project",#N/A,FALSE,"PROJECT";"Summary -2",#N/A,FALSE,"SUMMARY"}</definedName>
    <definedName name="____________a129" hidden="1">{"Offgrid",#N/A,FALSE,"OFFGRID";"Region",#N/A,FALSE,"REGION";"Offgrid -2",#N/A,FALSE,"OFFGRID";"WTP",#N/A,FALSE,"WTP";"WTP -2",#N/A,FALSE,"WTP";"Project",#N/A,FALSE,"PROJECT";"Summary -2",#N/A,FALSE,"SUMMARY"}</definedName>
    <definedName name="____________a130" localSheetId="12" hidden="1">{"Offgrid",#N/A,FALSE,"OFFGRID";"Region",#N/A,FALSE,"REGION";"Offgrid -2",#N/A,FALSE,"OFFGRID";"WTP",#N/A,FALSE,"WTP";"WTP -2",#N/A,FALSE,"WTP";"Project",#N/A,FALSE,"PROJECT";"Summary -2",#N/A,FALSE,"SUMMARY"}</definedName>
    <definedName name="____________a130" localSheetId="11" hidden="1">{"Offgrid",#N/A,FALSE,"OFFGRID";"Region",#N/A,FALSE,"REGION";"Offgrid -2",#N/A,FALSE,"OFFGRID";"WTP",#N/A,FALSE,"WTP";"WTP -2",#N/A,FALSE,"WTP";"Project",#N/A,FALSE,"PROJECT";"Summary -2",#N/A,FALSE,"SUMMARY"}</definedName>
    <definedName name="____________a130" localSheetId="13" hidden="1">{"Offgrid",#N/A,FALSE,"OFFGRID";"Region",#N/A,FALSE,"REGION";"Offgrid -2",#N/A,FALSE,"OFFGRID";"WTP",#N/A,FALSE,"WTP";"WTP -2",#N/A,FALSE,"WTP";"Project",#N/A,FALSE,"PROJECT";"Summary -2",#N/A,FALSE,"SUMMARY"}</definedName>
    <definedName name="____________a130" hidden="1">{"Offgrid",#N/A,FALSE,"OFFGRID";"Region",#N/A,FALSE,"REGION";"Offgrid -2",#N/A,FALSE,"OFFGRID";"WTP",#N/A,FALSE,"WTP";"WTP -2",#N/A,FALSE,"WTP";"Project",#N/A,FALSE,"PROJECT";"Summary -2",#N/A,FALSE,"SUMMARY"}</definedName>
    <definedName name="____________h1" localSheetId="12" hidden="1">{"'Sheet1'!$L$16"}</definedName>
    <definedName name="____________h1" localSheetId="11" hidden="1">{"'Sheet1'!$L$16"}</definedName>
    <definedName name="____________h1" localSheetId="13" hidden="1">{"'Sheet1'!$L$16"}</definedName>
    <definedName name="____________h1" hidden="1">{"'Sheet1'!$L$16"}</definedName>
    <definedName name="____________h2" localSheetId="12" hidden="1">{"'Sheet1'!$L$16"}</definedName>
    <definedName name="____________h2" localSheetId="11" hidden="1">{"'Sheet1'!$L$16"}</definedName>
    <definedName name="____________h2" localSheetId="13" hidden="1">{"'Sheet1'!$L$16"}</definedName>
    <definedName name="____________h2" hidden="1">{"'Sheet1'!$L$16"}</definedName>
    <definedName name="____________hu1" localSheetId="12" hidden="1">{"'Sheet1'!$L$16"}</definedName>
    <definedName name="____________hu1" localSheetId="11" hidden="1">{"'Sheet1'!$L$16"}</definedName>
    <definedName name="____________hu1" localSheetId="13" hidden="1">{"'Sheet1'!$L$16"}</definedName>
    <definedName name="____________hu1" hidden="1">{"'Sheet1'!$L$16"}</definedName>
    <definedName name="____________hu2" localSheetId="12" hidden="1">{"'Sheet1'!$L$16"}</definedName>
    <definedName name="____________hu2" localSheetId="11" hidden="1">{"'Sheet1'!$L$16"}</definedName>
    <definedName name="____________hu2" localSheetId="13" hidden="1">{"'Sheet1'!$L$16"}</definedName>
    <definedName name="____________hu2" hidden="1">{"'Sheet1'!$L$16"}</definedName>
    <definedName name="____________hu5" localSheetId="12" hidden="1">{"'Sheet1'!$L$16"}</definedName>
    <definedName name="____________hu5" localSheetId="11" hidden="1">{"'Sheet1'!$L$16"}</definedName>
    <definedName name="____________hu5" localSheetId="13" hidden="1">{"'Sheet1'!$L$16"}</definedName>
    <definedName name="____________hu5" hidden="1">{"'Sheet1'!$L$16"}</definedName>
    <definedName name="____________hu6" localSheetId="12" hidden="1">{"'Sheet1'!$L$16"}</definedName>
    <definedName name="____________hu6" localSheetId="11" hidden="1">{"'Sheet1'!$L$16"}</definedName>
    <definedName name="____________hu6" localSheetId="13" hidden="1">{"'Sheet1'!$L$16"}</definedName>
    <definedName name="____________hu6" hidden="1">{"'Sheet1'!$L$16"}</definedName>
    <definedName name="____________hu7" localSheetId="12" hidden="1">{"'Sheet1'!$L$16"}</definedName>
    <definedName name="____________hu7" localSheetId="11" hidden="1">{"'Sheet1'!$L$16"}</definedName>
    <definedName name="____________hu7" localSheetId="13" hidden="1">{"'Sheet1'!$L$16"}</definedName>
    <definedName name="____________hu7" hidden="1">{"'Sheet1'!$L$16"}</definedName>
    <definedName name="____________PA3" localSheetId="12" hidden="1">{"'Sheet1'!$L$16"}</definedName>
    <definedName name="____________PA3" localSheetId="11" hidden="1">{"'Sheet1'!$L$16"}</definedName>
    <definedName name="____________PA3" localSheetId="13" hidden="1">{"'Sheet1'!$L$16"}</definedName>
    <definedName name="____________PA3" hidden="1">{"'Sheet1'!$L$16"}</definedName>
    <definedName name="____________T10" localSheetId="12" hidden="1">{"'Sheet1'!$L$16"}</definedName>
    <definedName name="____________T10" localSheetId="11" hidden="1">{"'Sheet1'!$L$16"}</definedName>
    <definedName name="____________T10" localSheetId="13" hidden="1">{"'Sheet1'!$L$16"}</definedName>
    <definedName name="____________T10" hidden="1">{"'Sheet1'!$L$16"}</definedName>
    <definedName name="____________tb2" localSheetId="12" hidden="1">{"'Sheet1'!$L$16"}</definedName>
    <definedName name="____________tb2" localSheetId="11" hidden="1">{"'Sheet1'!$L$16"}</definedName>
    <definedName name="____________tb2" localSheetId="13" hidden="1">{"'Sheet1'!$L$16"}</definedName>
    <definedName name="____________tb2" hidden="1">{"'Sheet1'!$L$16"}</definedName>
    <definedName name="___________a1" localSheetId="12" hidden="1">{"'Sheet1'!$L$16"}</definedName>
    <definedName name="___________a1" localSheetId="11" hidden="1">{"'Sheet1'!$L$16"}</definedName>
    <definedName name="___________a1" localSheetId="13" hidden="1">{"'Sheet1'!$L$16"}</definedName>
    <definedName name="___________a1" hidden="1">{"'Sheet1'!$L$16"}</definedName>
    <definedName name="___________a129" localSheetId="12" hidden="1">{"Offgrid",#N/A,FALSE,"OFFGRID";"Region",#N/A,FALSE,"REGION";"Offgrid -2",#N/A,FALSE,"OFFGRID";"WTP",#N/A,FALSE,"WTP";"WTP -2",#N/A,FALSE,"WTP";"Project",#N/A,FALSE,"PROJECT";"Summary -2",#N/A,FALSE,"SUMMARY"}</definedName>
    <definedName name="___________a129" localSheetId="11" hidden="1">{"Offgrid",#N/A,FALSE,"OFFGRID";"Region",#N/A,FALSE,"REGION";"Offgrid -2",#N/A,FALSE,"OFFGRID";"WTP",#N/A,FALSE,"WTP";"WTP -2",#N/A,FALSE,"WTP";"Project",#N/A,FALSE,"PROJECT";"Summary -2",#N/A,FALSE,"SUMMARY"}</definedName>
    <definedName name="___________a129" localSheetId="13" hidden="1">{"Offgrid",#N/A,FALSE,"OFFGRID";"Region",#N/A,FALSE,"REGION";"Offgrid -2",#N/A,FALSE,"OFFGRID";"WTP",#N/A,FALSE,"WTP";"WTP -2",#N/A,FALSE,"WTP";"Project",#N/A,FALSE,"PROJECT";"Summary -2",#N/A,FALSE,"SUMMARY"}</definedName>
    <definedName name="___________a129" hidden="1">{"Offgrid",#N/A,FALSE,"OFFGRID";"Region",#N/A,FALSE,"REGION";"Offgrid -2",#N/A,FALSE,"OFFGRID";"WTP",#N/A,FALSE,"WTP";"WTP -2",#N/A,FALSE,"WTP";"Project",#N/A,FALSE,"PROJECT";"Summary -2",#N/A,FALSE,"SUMMARY"}</definedName>
    <definedName name="___________a130" localSheetId="12" hidden="1">{"Offgrid",#N/A,FALSE,"OFFGRID";"Region",#N/A,FALSE,"REGION";"Offgrid -2",#N/A,FALSE,"OFFGRID";"WTP",#N/A,FALSE,"WTP";"WTP -2",#N/A,FALSE,"WTP";"Project",#N/A,FALSE,"PROJECT";"Summary -2",#N/A,FALSE,"SUMMARY"}</definedName>
    <definedName name="___________a130" localSheetId="11" hidden="1">{"Offgrid",#N/A,FALSE,"OFFGRID";"Region",#N/A,FALSE,"REGION";"Offgrid -2",#N/A,FALSE,"OFFGRID";"WTP",#N/A,FALSE,"WTP";"WTP -2",#N/A,FALSE,"WTP";"Project",#N/A,FALSE,"PROJECT";"Summary -2",#N/A,FALSE,"SUMMARY"}</definedName>
    <definedName name="___________a130" localSheetId="13" hidden="1">{"Offgrid",#N/A,FALSE,"OFFGRID";"Region",#N/A,FALSE,"REGION";"Offgrid -2",#N/A,FALSE,"OFFGRID";"WTP",#N/A,FALSE,"WTP";"WTP -2",#N/A,FALSE,"WTP";"Project",#N/A,FALSE,"PROJECT";"Summary -2",#N/A,FALSE,"SUMMARY"}</definedName>
    <definedName name="___________a130" hidden="1">{"Offgrid",#N/A,FALSE,"OFFGRID";"Region",#N/A,FALSE,"REGION";"Offgrid -2",#N/A,FALSE,"OFFGRID";"WTP",#N/A,FALSE,"WTP";"WTP -2",#N/A,FALSE,"WTP";"Project",#N/A,FALSE,"PROJECT";"Summary -2",#N/A,FALSE,"SUMMARY"}</definedName>
    <definedName name="___________a2" localSheetId="12" hidden="1">{"'Sheet1'!$L$16"}</definedName>
    <definedName name="___________a2" localSheetId="11" hidden="1">{"'Sheet1'!$L$16"}</definedName>
    <definedName name="___________a2" localSheetId="13" hidden="1">{"'Sheet1'!$L$16"}</definedName>
    <definedName name="___________a2" hidden="1">{"'Sheet1'!$L$16"}</definedName>
    <definedName name="___________a3" localSheetId="12" hidden="1">{"'Sheet1'!$L$16"}</definedName>
    <definedName name="___________a3" localSheetId="11" hidden="1">{"'Sheet1'!$L$16"}</definedName>
    <definedName name="___________a3" localSheetId="13" hidden="1">{"'Sheet1'!$L$16"}</definedName>
    <definedName name="___________a3" hidden="1">{"'Sheet1'!$L$16"}</definedName>
    <definedName name="___________d1500" localSheetId="12" hidden="1">{"'Sheet1'!$L$16"}</definedName>
    <definedName name="___________d1500" localSheetId="11" hidden="1">{"'Sheet1'!$L$16"}</definedName>
    <definedName name="___________d1500" localSheetId="13" hidden="1">{"'Sheet1'!$L$16"}</definedName>
    <definedName name="___________d1500" hidden="1">{"'Sheet1'!$L$16"}</definedName>
    <definedName name="___________d1600" localSheetId="12" hidden="1">{"'Sheet1'!$L$16"}</definedName>
    <definedName name="___________d1600" localSheetId="11" hidden="1">{"'Sheet1'!$L$16"}</definedName>
    <definedName name="___________d1600" localSheetId="13" hidden="1">{"'Sheet1'!$L$16"}</definedName>
    <definedName name="___________d1600" hidden="1">{"'Sheet1'!$L$16"}</definedName>
    <definedName name="___________go8" localSheetId="12" hidden="1">{"'Sheet1'!$L$16"}</definedName>
    <definedName name="___________go8" localSheetId="11" hidden="1">{"'Sheet1'!$L$16"}</definedName>
    <definedName name="___________go8" localSheetId="13" hidden="1">{"'Sheet1'!$L$16"}</definedName>
    <definedName name="___________go8" hidden="1">{"'Sheet1'!$L$16"}</definedName>
    <definedName name="___________Goi8" localSheetId="12" hidden="1">{"'Sheet1'!$L$16"}</definedName>
    <definedName name="___________Goi8" localSheetId="11" hidden="1">{"'Sheet1'!$L$16"}</definedName>
    <definedName name="___________Goi8" localSheetId="13" hidden="1">{"'Sheet1'!$L$16"}</definedName>
    <definedName name="___________Goi8" hidden="1">{"'Sheet1'!$L$16"}</definedName>
    <definedName name="___________h1" localSheetId="12" hidden="1">{"'Sheet1'!$L$16"}</definedName>
    <definedName name="___________h1" localSheetId="11" hidden="1">{"'Sheet1'!$L$16"}</definedName>
    <definedName name="___________h1" localSheetId="13" hidden="1">{"'Sheet1'!$L$16"}</definedName>
    <definedName name="___________h1" hidden="1">{"'Sheet1'!$L$16"}</definedName>
    <definedName name="___________h2" localSheetId="12" hidden="1">{"'Sheet1'!$L$16"}</definedName>
    <definedName name="___________h2" localSheetId="11" hidden="1">{"'Sheet1'!$L$16"}</definedName>
    <definedName name="___________h2" localSheetId="13" hidden="1">{"'Sheet1'!$L$16"}</definedName>
    <definedName name="___________h2" hidden="1">{"'Sheet1'!$L$16"}</definedName>
    <definedName name="___________hu1" localSheetId="12" hidden="1">{"'Sheet1'!$L$16"}</definedName>
    <definedName name="___________hu1" localSheetId="11" hidden="1">{"'Sheet1'!$L$16"}</definedName>
    <definedName name="___________hu1" localSheetId="13" hidden="1">{"'Sheet1'!$L$16"}</definedName>
    <definedName name="___________hu1" hidden="1">{"'Sheet1'!$L$16"}</definedName>
    <definedName name="___________hu2" localSheetId="12" hidden="1">{"'Sheet1'!$L$16"}</definedName>
    <definedName name="___________hu2" localSheetId="11" hidden="1">{"'Sheet1'!$L$16"}</definedName>
    <definedName name="___________hu2" localSheetId="13" hidden="1">{"'Sheet1'!$L$16"}</definedName>
    <definedName name="___________hu2" hidden="1">{"'Sheet1'!$L$16"}</definedName>
    <definedName name="___________hu5" localSheetId="12" hidden="1">{"'Sheet1'!$L$16"}</definedName>
    <definedName name="___________hu5" localSheetId="11" hidden="1">{"'Sheet1'!$L$16"}</definedName>
    <definedName name="___________hu5" localSheetId="13" hidden="1">{"'Sheet1'!$L$16"}</definedName>
    <definedName name="___________hu5" hidden="1">{"'Sheet1'!$L$16"}</definedName>
    <definedName name="___________hu6" localSheetId="12" hidden="1">{"'Sheet1'!$L$16"}</definedName>
    <definedName name="___________hu6" localSheetId="11" hidden="1">{"'Sheet1'!$L$16"}</definedName>
    <definedName name="___________hu6" localSheetId="13" hidden="1">{"'Sheet1'!$L$16"}</definedName>
    <definedName name="___________hu6" hidden="1">{"'Sheet1'!$L$16"}</definedName>
    <definedName name="___________hu7" localSheetId="12" hidden="1">{"'Sheet1'!$L$16"}</definedName>
    <definedName name="___________hu7" localSheetId="11" hidden="1">{"'Sheet1'!$L$16"}</definedName>
    <definedName name="___________hu7" localSheetId="13" hidden="1">{"'Sheet1'!$L$16"}</definedName>
    <definedName name="___________hu7" hidden="1">{"'Sheet1'!$L$16"}</definedName>
    <definedName name="___________KCM1" localSheetId="12" hidden="1">{"'Sheet1'!$L$16"}</definedName>
    <definedName name="___________KCM1" localSheetId="11" hidden="1">{"'Sheet1'!$L$16"}</definedName>
    <definedName name="___________KCM1" localSheetId="13" hidden="1">{"'Sheet1'!$L$16"}</definedName>
    <definedName name="___________KCM1" hidden="1">{"'Sheet1'!$L$16"}</definedName>
    <definedName name="___________Lan1" localSheetId="12" hidden="1">{"'Sheet1'!$L$16"}</definedName>
    <definedName name="___________Lan1" localSheetId="11" hidden="1">{"'Sheet1'!$L$16"}</definedName>
    <definedName name="___________Lan1" localSheetId="13" hidden="1">{"'Sheet1'!$L$16"}</definedName>
    <definedName name="___________Lan1" hidden="1">{"'Sheet1'!$L$16"}</definedName>
    <definedName name="___________LAN3" localSheetId="12" hidden="1">{"'Sheet1'!$L$16"}</definedName>
    <definedName name="___________LAN3" localSheetId="11" hidden="1">{"'Sheet1'!$L$16"}</definedName>
    <definedName name="___________LAN3" localSheetId="13" hidden="1">{"'Sheet1'!$L$16"}</definedName>
    <definedName name="___________LAN3" hidden="1">{"'Sheet1'!$L$16"}</definedName>
    <definedName name="___________PA3" localSheetId="12" hidden="1">{"'Sheet1'!$L$16"}</definedName>
    <definedName name="___________PA3" localSheetId="11" hidden="1">{"'Sheet1'!$L$16"}</definedName>
    <definedName name="___________PA3" localSheetId="13" hidden="1">{"'Sheet1'!$L$16"}</definedName>
    <definedName name="___________PA3" hidden="1">{"'Sheet1'!$L$16"}</definedName>
    <definedName name="___________T10" localSheetId="12" hidden="1">{"'Sheet1'!$L$16"}</definedName>
    <definedName name="___________T10" localSheetId="11" hidden="1">{"'Sheet1'!$L$16"}</definedName>
    <definedName name="___________T10" localSheetId="13" hidden="1">{"'Sheet1'!$L$16"}</definedName>
    <definedName name="___________T10" hidden="1">{"'Sheet1'!$L$16"}</definedName>
    <definedName name="___________tb2" localSheetId="12" hidden="1">{"'Sheet1'!$L$16"}</definedName>
    <definedName name="___________tb2" localSheetId="11" hidden="1">{"'Sheet1'!$L$16"}</definedName>
    <definedName name="___________tb2" localSheetId="13" hidden="1">{"'Sheet1'!$L$16"}</definedName>
    <definedName name="___________tb2" hidden="1">{"'Sheet1'!$L$16"}</definedName>
    <definedName name="___________TM2" localSheetId="12" hidden="1">{"'Sheet1'!$L$16"}</definedName>
    <definedName name="___________TM2" localSheetId="11" hidden="1">{"'Sheet1'!$L$16"}</definedName>
    <definedName name="___________TM2" localSheetId="13" hidden="1">{"'Sheet1'!$L$16"}</definedName>
    <definedName name="___________TM2" hidden="1">{"'Sheet1'!$L$16"}</definedName>
    <definedName name="___________tt3" localSheetId="12" hidden="1">{"'Sheet1'!$L$16"}</definedName>
    <definedName name="___________tt3" localSheetId="11" hidden="1">{"'Sheet1'!$L$16"}</definedName>
    <definedName name="___________tt3" localSheetId="13" hidden="1">{"'Sheet1'!$L$16"}</definedName>
    <definedName name="___________tt3" hidden="1">{"'Sheet1'!$L$16"}</definedName>
    <definedName name="__________a1" localSheetId="12" hidden="1">{"'Sheet1'!$L$16"}</definedName>
    <definedName name="__________a1" localSheetId="11" hidden="1">{"'Sheet1'!$L$16"}</definedName>
    <definedName name="__________a1" localSheetId="13" hidden="1">{"'Sheet1'!$L$16"}</definedName>
    <definedName name="__________a1" hidden="1">{"'Sheet1'!$L$16"}</definedName>
    <definedName name="__________a129" localSheetId="12" hidden="1">{"Offgrid",#N/A,FALSE,"OFFGRID";"Region",#N/A,FALSE,"REGION";"Offgrid -2",#N/A,FALSE,"OFFGRID";"WTP",#N/A,FALSE,"WTP";"WTP -2",#N/A,FALSE,"WTP";"Project",#N/A,FALSE,"PROJECT";"Summary -2",#N/A,FALSE,"SUMMARY"}</definedName>
    <definedName name="__________a129" localSheetId="11" hidden="1">{"Offgrid",#N/A,FALSE,"OFFGRID";"Region",#N/A,FALSE,"REGION";"Offgrid -2",#N/A,FALSE,"OFFGRID";"WTP",#N/A,FALSE,"WTP";"WTP -2",#N/A,FALSE,"WTP";"Project",#N/A,FALSE,"PROJECT";"Summary -2",#N/A,FALSE,"SUMMARY"}</definedName>
    <definedName name="__________a129" localSheetId="13" hidden="1">{"Offgrid",#N/A,FALSE,"OFFGRID";"Region",#N/A,FALSE,"REGION";"Offgrid -2",#N/A,FALSE,"OFFGRID";"WTP",#N/A,FALSE,"WTP";"WTP -2",#N/A,FALSE,"WTP";"Project",#N/A,FALSE,"PROJECT";"Summary -2",#N/A,FALSE,"SUMMARY"}</definedName>
    <definedName name="__________a129" hidden="1">{"Offgrid",#N/A,FALSE,"OFFGRID";"Region",#N/A,FALSE,"REGION";"Offgrid -2",#N/A,FALSE,"OFFGRID";"WTP",#N/A,FALSE,"WTP";"WTP -2",#N/A,FALSE,"WTP";"Project",#N/A,FALSE,"PROJECT";"Summary -2",#N/A,FALSE,"SUMMARY"}</definedName>
    <definedName name="__________a130" localSheetId="12" hidden="1">{"Offgrid",#N/A,FALSE,"OFFGRID";"Region",#N/A,FALSE,"REGION";"Offgrid -2",#N/A,FALSE,"OFFGRID";"WTP",#N/A,FALSE,"WTP";"WTP -2",#N/A,FALSE,"WTP";"Project",#N/A,FALSE,"PROJECT";"Summary -2",#N/A,FALSE,"SUMMARY"}</definedName>
    <definedName name="__________a130" localSheetId="11" hidden="1">{"Offgrid",#N/A,FALSE,"OFFGRID";"Region",#N/A,FALSE,"REGION";"Offgrid -2",#N/A,FALSE,"OFFGRID";"WTP",#N/A,FALSE,"WTP";"WTP -2",#N/A,FALSE,"WTP";"Project",#N/A,FALSE,"PROJECT";"Summary -2",#N/A,FALSE,"SUMMARY"}</definedName>
    <definedName name="__________a130" localSheetId="13" hidden="1">{"Offgrid",#N/A,FALSE,"OFFGRID";"Region",#N/A,FALSE,"REGION";"Offgrid -2",#N/A,FALSE,"OFFGRID";"WTP",#N/A,FALSE,"WTP";"WTP -2",#N/A,FALSE,"WTP";"Project",#N/A,FALSE,"PROJECT";"Summary -2",#N/A,FALSE,"SUMMARY"}</definedName>
    <definedName name="__________a130" hidden="1">{"Offgrid",#N/A,FALSE,"OFFGRID";"Region",#N/A,FALSE,"REGION";"Offgrid -2",#N/A,FALSE,"OFFGRID";"WTP",#N/A,FALSE,"WTP";"WTP -2",#N/A,FALSE,"WTP";"Project",#N/A,FALSE,"PROJECT";"Summary -2",#N/A,FALSE,"SUMMARY"}</definedName>
    <definedName name="__________a2" localSheetId="12" hidden="1">{"'Sheet1'!$L$16"}</definedName>
    <definedName name="__________a2" localSheetId="11" hidden="1">{"'Sheet1'!$L$16"}</definedName>
    <definedName name="__________a2" localSheetId="13" hidden="1">{"'Sheet1'!$L$16"}</definedName>
    <definedName name="__________a2" hidden="1">{"'Sheet1'!$L$16"}</definedName>
    <definedName name="__________a3" localSheetId="12" hidden="1">{"'Sheet1'!$L$16"}</definedName>
    <definedName name="__________a3" localSheetId="11" hidden="1">{"'Sheet1'!$L$16"}</definedName>
    <definedName name="__________a3" localSheetId="13" hidden="1">{"'Sheet1'!$L$16"}</definedName>
    <definedName name="__________a3" hidden="1">{"'Sheet1'!$L$16"}</definedName>
    <definedName name="__________d1500" localSheetId="12" hidden="1">{"'Sheet1'!$L$16"}</definedName>
    <definedName name="__________d1500" localSheetId="11" hidden="1">{"'Sheet1'!$L$16"}</definedName>
    <definedName name="__________d1500" localSheetId="13" hidden="1">{"'Sheet1'!$L$16"}</definedName>
    <definedName name="__________d1500" hidden="1">{"'Sheet1'!$L$16"}</definedName>
    <definedName name="__________d1600" localSheetId="12" hidden="1">{"'Sheet1'!$L$16"}</definedName>
    <definedName name="__________d1600" localSheetId="11" hidden="1">{"'Sheet1'!$L$16"}</definedName>
    <definedName name="__________d1600" localSheetId="13" hidden="1">{"'Sheet1'!$L$16"}</definedName>
    <definedName name="__________d1600" hidden="1">{"'Sheet1'!$L$16"}</definedName>
    <definedName name="__________go8" localSheetId="12" hidden="1">{"'Sheet1'!$L$16"}</definedName>
    <definedName name="__________go8" localSheetId="11" hidden="1">{"'Sheet1'!$L$16"}</definedName>
    <definedName name="__________go8" localSheetId="13" hidden="1">{"'Sheet1'!$L$16"}</definedName>
    <definedName name="__________go8" hidden="1">{"'Sheet1'!$L$16"}</definedName>
    <definedName name="__________Goi8" localSheetId="12" hidden="1">{"'Sheet1'!$L$16"}</definedName>
    <definedName name="__________Goi8" localSheetId="11" hidden="1">{"'Sheet1'!$L$16"}</definedName>
    <definedName name="__________Goi8" localSheetId="13" hidden="1">{"'Sheet1'!$L$16"}</definedName>
    <definedName name="__________Goi8" hidden="1">{"'Sheet1'!$L$16"}</definedName>
    <definedName name="__________h1" localSheetId="12" hidden="1">{"'Sheet1'!$L$16"}</definedName>
    <definedName name="__________h1" localSheetId="11" hidden="1">{"'Sheet1'!$L$16"}</definedName>
    <definedName name="__________h1" localSheetId="13" hidden="1">{"'Sheet1'!$L$16"}</definedName>
    <definedName name="__________h1" hidden="1">{"'Sheet1'!$L$16"}</definedName>
    <definedName name="__________h10" localSheetId="12" hidden="1">{#N/A,#N/A,FALSE,"Chi tiÆt"}</definedName>
    <definedName name="__________h10" localSheetId="11" hidden="1">{#N/A,#N/A,FALSE,"Chi tiÆt"}</definedName>
    <definedName name="__________h10" localSheetId="13" hidden="1">{#N/A,#N/A,FALSE,"Chi tiÆt"}</definedName>
    <definedName name="__________h10" hidden="1">{#N/A,#N/A,FALSE,"Chi tiÆt"}</definedName>
    <definedName name="__________h2" localSheetId="12" hidden="1">{"'Sheet1'!$L$16"}</definedName>
    <definedName name="__________h2" localSheetId="11" hidden="1">{"'Sheet1'!$L$16"}</definedName>
    <definedName name="__________h2" localSheetId="13" hidden="1">{"'Sheet1'!$L$16"}</definedName>
    <definedName name="__________h2" hidden="1">{"'Sheet1'!$L$16"}</definedName>
    <definedName name="__________h3" localSheetId="12" hidden="1">{"'Sheet1'!$L$16"}</definedName>
    <definedName name="__________h3" localSheetId="11" hidden="1">{"'Sheet1'!$L$16"}</definedName>
    <definedName name="__________h3" localSheetId="13" hidden="1">{"'Sheet1'!$L$16"}</definedName>
    <definedName name="__________h3" hidden="1">{"'Sheet1'!$L$16"}</definedName>
    <definedName name="__________h5" localSheetId="12" hidden="1">{"'Sheet1'!$L$16"}</definedName>
    <definedName name="__________h5" localSheetId="11" hidden="1">{"'Sheet1'!$L$16"}</definedName>
    <definedName name="__________h5" localSheetId="13" hidden="1">{"'Sheet1'!$L$16"}</definedName>
    <definedName name="__________h5" hidden="1">{"'Sheet1'!$L$16"}</definedName>
    <definedName name="__________h6" localSheetId="12" hidden="1">{"'Sheet1'!$L$16"}</definedName>
    <definedName name="__________h6" localSheetId="11" hidden="1">{"'Sheet1'!$L$16"}</definedName>
    <definedName name="__________h6" localSheetId="13" hidden="1">{"'Sheet1'!$L$16"}</definedName>
    <definedName name="__________h6" hidden="1">{"'Sheet1'!$L$16"}</definedName>
    <definedName name="__________h7" localSheetId="12" hidden="1">{"'Sheet1'!$L$16"}</definedName>
    <definedName name="__________h7" localSheetId="11" hidden="1">{"'Sheet1'!$L$16"}</definedName>
    <definedName name="__________h7" localSheetId="13" hidden="1">{"'Sheet1'!$L$16"}</definedName>
    <definedName name="__________h7" hidden="1">{"'Sheet1'!$L$16"}</definedName>
    <definedName name="__________h8" localSheetId="12" hidden="1">{"'Sheet1'!$L$16"}</definedName>
    <definedName name="__________h8" localSheetId="11" hidden="1">{"'Sheet1'!$L$16"}</definedName>
    <definedName name="__________h8" localSheetId="13" hidden="1">{"'Sheet1'!$L$16"}</definedName>
    <definedName name="__________h8" hidden="1">{"'Sheet1'!$L$16"}</definedName>
    <definedName name="__________h9" localSheetId="12" hidden="1">{"'Sheet1'!$L$16"}</definedName>
    <definedName name="__________h9" localSheetId="11" hidden="1">{"'Sheet1'!$L$16"}</definedName>
    <definedName name="__________h9" localSheetId="13" hidden="1">{"'Sheet1'!$L$16"}</definedName>
    <definedName name="__________h9" hidden="1">{"'Sheet1'!$L$16"}</definedName>
    <definedName name="__________hu1" localSheetId="12" hidden="1">{"'Sheet1'!$L$16"}</definedName>
    <definedName name="__________hu1" localSheetId="11" hidden="1">{"'Sheet1'!$L$16"}</definedName>
    <definedName name="__________hu1" localSheetId="13" hidden="1">{"'Sheet1'!$L$16"}</definedName>
    <definedName name="__________hu1" hidden="1">{"'Sheet1'!$L$16"}</definedName>
    <definedName name="__________hu2" localSheetId="12" hidden="1">{"'Sheet1'!$L$16"}</definedName>
    <definedName name="__________hu2" localSheetId="11" hidden="1">{"'Sheet1'!$L$16"}</definedName>
    <definedName name="__________hu2" localSheetId="13" hidden="1">{"'Sheet1'!$L$16"}</definedName>
    <definedName name="__________hu2" hidden="1">{"'Sheet1'!$L$16"}</definedName>
    <definedName name="__________hu5" localSheetId="12" hidden="1">{"'Sheet1'!$L$16"}</definedName>
    <definedName name="__________hu5" localSheetId="11" hidden="1">{"'Sheet1'!$L$16"}</definedName>
    <definedName name="__________hu5" localSheetId="13" hidden="1">{"'Sheet1'!$L$16"}</definedName>
    <definedName name="__________hu5" hidden="1">{"'Sheet1'!$L$16"}</definedName>
    <definedName name="__________hu6" localSheetId="12" hidden="1">{"'Sheet1'!$L$16"}</definedName>
    <definedName name="__________hu6" localSheetId="11" hidden="1">{"'Sheet1'!$L$16"}</definedName>
    <definedName name="__________hu6" localSheetId="13" hidden="1">{"'Sheet1'!$L$16"}</definedName>
    <definedName name="__________hu6" hidden="1">{"'Sheet1'!$L$16"}</definedName>
    <definedName name="__________hu7" localSheetId="12" hidden="1">{"'Sheet1'!$L$16"}</definedName>
    <definedName name="__________hu7" localSheetId="11" hidden="1">{"'Sheet1'!$L$16"}</definedName>
    <definedName name="__________hu7" localSheetId="13" hidden="1">{"'Sheet1'!$L$16"}</definedName>
    <definedName name="__________hu7" hidden="1">{"'Sheet1'!$L$16"}</definedName>
    <definedName name="__________KCM1" localSheetId="12" hidden="1">{"'Sheet1'!$L$16"}</definedName>
    <definedName name="__________KCM1" localSheetId="11" hidden="1">{"'Sheet1'!$L$16"}</definedName>
    <definedName name="__________KCM1" localSheetId="13" hidden="1">{"'Sheet1'!$L$16"}</definedName>
    <definedName name="__________KCM1" hidden="1">{"'Sheet1'!$L$16"}</definedName>
    <definedName name="__________Lan1" localSheetId="12" hidden="1">{"'Sheet1'!$L$16"}</definedName>
    <definedName name="__________Lan1" localSheetId="11" hidden="1">{"'Sheet1'!$L$16"}</definedName>
    <definedName name="__________Lan1" localSheetId="13" hidden="1">{"'Sheet1'!$L$16"}</definedName>
    <definedName name="__________Lan1" hidden="1">{"'Sheet1'!$L$16"}</definedName>
    <definedName name="__________LAN3" localSheetId="12" hidden="1">{"'Sheet1'!$L$16"}</definedName>
    <definedName name="__________LAN3" localSheetId="11" hidden="1">{"'Sheet1'!$L$16"}</definedName>
    <definedName name="__________LAN3" localSheetId="13" hidden="1">{"'Sheet1'!$L$16"}</definedName>
    <definedName name="__________LAN3" hidden="1">{"'Sheet1'!$L$16"}</definedName>
    <definedName name="__________PA3" localSheetId="12" hidden="1">{"'Sheet1'!$L$16"}</definedName>
    <definedName name="__________PA3" localSheetId="11" hidden="1">{"'Sheet1'!$L$16"}</definedName>
    <definedName name="__________PA3" localSheetId="13" hidden="1">{"'Sheet1'!$L$16"}</definedName>
    <definedName name="__________PA3" hidden="1">{"'Sheet1'!$L$16"}</definedName>
    <definedName name="__________T10" localSheetId="12" hidden="1">{"'Sheet1'!$L$16"}</definedName>
    <definedName name="__________T10" localSheetId="11" hidden="1">{"'Sheet1'!$L$16"}</definedName>
    <definedName name="__________T10" localSheetId="13" hidden="1">{"'Sheet1'!$L$16"}</definedName>
    <definedName name="__________T10" hidden="1">{"'Sheet1'!$L$16"}</definedName>
    <definedName name="__________tb2" localSheetId="12" hidden="1">{"'Sheet1'!$L$16"}</definedName>
    <definedName name="__________tb2" localSheetId="11" hidden="1">{"'Sheet1'!$L$16"}</definedName>
    <definedName name="__________tb2" localSheetId="13" hidden="1">{"'Sheet1'!$L$16"}</definedName>
    <definedName name="__________tb2" hidden="1">{"'Sheet1'!$L$16"}</definedName>
    <definedName name="__________TM2" localSheetId="12" hidden="1">{"'Sheet1'!$L$16"}</definedName>
    <definedName name="__________TM2" localSheetId="11" hidden="1">{"'Sheet1'!$L$16"}</definedName>
    <definedName name="__________TM2" localSheetId="13" hidden="1">{"'Sheet1'!$L$16"}</definedName>
    <definedName name="__________TM2" hidden="1">{"'Sheet1'!$L$16"}</definedName>
    <definedName name="__________tt3" localSheetId="12" hidden="1">{"'Sheet1'!$L$16"}</definedName>
    <definedName name="__________tt3" localSheetId="11" hidden="1">{"'Sheet1'!$L$16"}</definedName>
    <definedName name="__________tt3" localSheetId="13" hidden="1">{"'Sheet1'!$L$16"}</definedName>
    <definedName name="__________tt3" hidden="1">{"'Sheet1'!$L$16"}</definedName>
    <definedName name="_________a1" localSheetId="12" hidden="1">{"'Sheet1'!$L$16"}</definedName>
    <definedName name="_________a1" localSheetId="11" hidden="1">{"'Sheet1'!$L$16"}</definedName>
    <definedName name="_________a1" localSheetId="13" hidden="1">{"'Sheet1'!$L$16"}</definedName>
    <definedName name="_________a1" hidden="1">{"'Sheet1'!$L$16"}</definedName>
    <definedName name="_________a129" localSheetId="12" hidden="1">{"Offgrid",#N/A,FALSE,"OFFGRID";"Region",#N/A,FALSE,"REGION";"Offgrid -2",#N/A,FALSE,"OFFGRID";"WTP",#N/A,FALSE,"WTP";"WTP -2",#N/A,FALSE,"WTP";"Project",#N/A,FALSE,"PROJECT";"Summary -2",#N/A,FALSE,"SUMMARY"}</definedName>
    <definedName name="_________a129" localSheetId="11" hidden="1">{"Offgrid",#N/A,FALSE,"OFFGRID";"Region",#N/A,FALSE,"REGION";"Offgrid -2",#N/A,FALSE,"OFFGRID";"WTP",#N/A,FALSE,"WTP";"WTP -2",#N/A,FALSE,"WTP";"Project",#N/A,FALSE,"PROJECT";"Summary -2",#N/A,FALSE,"SUMMARY"}</definedName>
    <definedName name="_________a129" localSheetId="13" hidden="1">{"Offgrid",#N/A,FALSE,"OFFGRID";"Region",#N/A,FALSE,"REGION";"Offgrid -2",#N/A,FALSE,"OFFGRID";"WTP",#N/A,FALSE,"WTP";"WTP -2",#N/A,FALSE,"WTP";"Project",#N/A,FALSE,"PROJECT";"Summary -2",#N/A,FALSE,"SUMMARY"}</definedName>
    <definedName name="_________a129" hidden="1">{"Offgrid",#N/A,FALSE,"OFFGRID";"Region",#N/A,FALSE,"REGION";"Offgrid -2",#N/A,FALSE,"OFFGRID";"WTP",#N/A,FALSE,"WTP";"WTP -2",#N/A,FALSE,"WTP";"Project",#N/A,FALSE,"PROJECT";"Summary -2",#N/A,FALSE,"SUMMARY"}</definedName>
    <definedName name="_________a130" localSheetId="12" hidden="1">{"Offgrid",#N/A,FALSE,"OFFGRID";"Region",#N/A,FALSE,"REGION";"Offgrid -2",#N/A,FALSE,"OFFGRID";"WTP",#N/A,FALSE,"WTP";"WTP -2",#N/A,FALSE,"WTP";"Project",#N/A,FALSE,"PROJECT";"Summary -2",#N/A,FALSE,"SUMMARY"}</definedName>
    <definedName name="_________a130" localSheetId="11" hidden="1">{"Offgrid",#N/A,FALSE,"OFFGRID";"Region",#N/A,FALSE,"REGION";"Offgrid -2",#N/A,FALSE,"OFFGRID";"WTP",#N/A,FALSE,"WTP";"WTP -2",#N/A,FALSE,"WTP";"Project",#N/A,FALSE,"PROJECT";"Summary -2",#N/A,FALSE,"SUMMARY"}</definedName>
    <definedName name="_________a130" localSheetId="13" hidden="1">{"Offgrid",#N/A,FALSE,"OFFGRID";"Region",#N/A,FALSE,"REGION";"Offgrid -2",#N/A,FALSE,"OFFGRID";"WTP",#N/A,FALSE,"WTP";"WTP -2",#N/A,FALSE,"WTP";"Project",#N/A,FALSE,"PROJECT";"Summary -2",#N/A,FALSE,"SUMMARY"}</definedName>
    <definedName name="_________a130" hidden="1">{"Offgrid",#N/A,FALSE,"OFFGRID";"Region",#N/A,FALSE,"REGION";"Offgrid -2",#N/A,FALSE,"OFFGRID";"WTP",#N/A,FALSE,"WTP";"WTP -2",#N/A,FALSE,"WTP";"Project",#N/A,FALSE,"PROJECT";"Summary -2",#N/A,FALSE,"SUMMARY"}</definedName>
    <definedName name="_________a2" localSheetId="12" hidden="1">{"'Sheet1'!$L$16"}</definedName>
    <definedName name="_________a2" localSheetId="11" hidden="1">{"'Sheet1'!$L$16"}</definedName>
    <definedName name="_________a2" localSheetId="13" hidden="1">{"'Sheet1'!$L$16"}</definedName>
    <definedName name="_________a2" hidden="1">{"'Sheet1'!$L$16"}</definedName>
    <definedName name="_________a3" localSheetId="12" hidden="1">{"'Sheet1'!$L$16"}</definedName>
    <definedName name="_________a3" localSheetId="11" hidden="1">{"'Sheet1'!$L$16"}</definedName>
    <definedName name="_________a3" localSheetId="13" hidden="1">{"'Sheet1'!$L$16"}</definedName>
    <definedName name="_________a3" hidden="1">{"'Sheet1'!$L$16"}</definedName>
    <definedName name="_________d1500" localSheetId="12" hidden="1">{"'Sheet1'!$L$16"}</definedName>
    <definedName name="_________d1500" localSheetId="11" hidden="1">{"'Sheet1'!$L$16"}</definedName>
    <definedName name="_________d1500" localSheetId="13" hidden="1">{"'Sheet1'!$L$16"}</definedName>
    <definedName name="_________d1500" hidden="1">{"'Sheet1'!$L$16"}</definedName>
    <definedName name="_________d1600" localSheetId="12" hidden="1">{"'Sheet1'!$L$16"}</definedName>
    <definedName name="_________d1600" localSheetId="11" hidden="1">{"'Sheet1'!$L$16"}</definedName>
    <definedName name="_________d1600" localSheetId="13" hidden="1">{"'Sheet1'!$L$16"}</definedName>
    <definedName name="_________d1600" hidden="1">{"'Sheet1'!$L$16"}</definedName>
    <definedName name="_________go8" localSheetId="12" hidden="1">{"'Sheet1'!$L$16"}</definedName>
    <definedName name="_________go8" localSheetId="11" hidden="1">{"'Sheet1'!$L$16"}</definedName>
    <definedName name="_________go8" localSheetId="13" hidden="1">{"'Sheet1'!$L$16"}</definedName>
    <definedName name="_________go8" hidden="1">{"'Sheet1'!$L$16"}</definedName>
    <definedName name="_________Goi8" localSheetId="12" hidden="1">{"'Sheet1'!$L$16"}</definedName>
    <definedName name="_________Goi8" localSheetId="11" hidden="1">{"'Sheet1'!$L$16"}</definedName>
    <definedName name="_________Goi8" localSheetId="13" hidden="1">{"'Sheet1'!$L$16"}</definedName>
    <definedName name="_________Goi8" hidden="1">{"'Sheet1'!$L$16"}</definedName>
    <definedName name="_________h1" localSheetId="12" hidden="1">{"'Sheet1'!$L$16"}</definedName>
    <definedName name="_________h1" localSheetId="11" hidden="1">{"'Sheet1'!$L$16"}</definedName>
    <definedName name="_________h1" localSheetId="13" hidden="1">{"'Sheet1'!$L$16"}</definedName>
    <definedName name="_________h1" hidden="1">{"'Sheet1'!$L$16"}</definedName>
    <definedName name="_________h10" localSheetId="12" hidden="1">{#N/A,#N/A,FALSE,"Chi tiÆt"}</definedName>
    <definedName name="_________h10" localSheetId="11" hidden="1">{#N/A,#N/A,FALSE,"Chi tiÆt"}</definedName>
    <definedName name="_________h10" localSheetId="13" hidden="1">{#N/A,#N/A,FALSE,"Chi tiÆt"}</definedName>
    <definedName name="_________h10" hidden="1">{#N/A,#N/A,FALSE,"Chi tiÆt"}</definedName>
    <definedName name="_________h2" localSheetId="12" hidden="1">{"'Sheet1'!$L$16"}</definedName>
    <definedName name="_________h2" localSheetId="11" hidden="1">{"'Sheet1'!$L$16"}</definedName>
    <definedName name="_________h2" localSheetId="13" hidden="1">{"'Sheet1'!$L$16"}</definedName>
    <definedName name="_________h2" hidden="1">{"'Sheet1'!$L$16"}</definedName>
    <definedName name="_________h3" localSheetId="12" hidden="1">{"'Sheet1'!$L$16"}</definedName>
    <definedName name="_________h3" localSheetId="11" hidden="1">{"'Sheet1'!$L$16"}</definedName>
    <definedName name="_________h3" localSheetId="13" hidden="1">{"'Sheet1'!$L$16"}</definedName>
    <definedName name="_________h3" hidden="1">{"'Sheet1'!$L$16"}</definedName>
    <definedName name="_________h5" localSheetId="12" hidden="1">{"'Sheet1'!$L$16"}</definedName>
    <definedName name="_________h5" localSheetId="11" hidden="1">{"'Sheet1'!$L$16"}</definedName>
    <definedName name="_________h5" localSheetId="13" hidden="1">{"'Sheet1'!$L$16"}</definedName>
    <definedName name="_________h5" hidden="1">{"'Sheet1'!$L$16"}</definedName>
    <definedName name="_________h6" localSheetId="12" hidden="1">{"'Sheet1'!$L$16"}</definedName>
    <definedName name="_________h6" localSheetId="11" hidden="1">{"'Sheet1'!$L$16"}</definedName>
    <definedName name="_________h6" localSheetId="13" hidden="1">{"'Sheet1'!$L$16"}</definedName>
    <definedName name="_________h6" hidden="1">{"'Sheet1'!$L$16"}</definedName>
    <definedName name="_________h7" localSheetId="12" hidden="1">{"'Sheet1'!$L$16"}</definedName>
    <definedName name="_________h7" localSheetId="11" hidden="1">{"'Sheet1'!$L$16"}</definedName>
    <definedName name="_________h7" localSheetId="13" hidden="1">{"'Sheet1'!$L$16"}</definedName>
    <definedName name="_________h7" hidden="1">{"'Sheet1'!$L$16"}</definedName>
    <definedName name="_________h8" localSheetId="12" hidden="1">{"'Sheet1'!$L$16"}</definedName>
    <definedName name="_________h8" localSheetId="11" hidden="1">{"'Sheet1'!$L$16"}</definedName>
    <definedName name="_________h8" localSheetId="13" hidden="1">{"'Sheet1'!$L$16"}</definedName>
    <definedName name="_________h8" hidden="1">{"'Sheet1'!$L$16"}</definedName>
    <definedName name="_________h9" localSheetId="12" hidden="1">{"'Sheet1'!$L$16"}</definedName>
    <definedName name="_________h9" localSheetId="11" hidden="1">{"'Sheet1'!$L$16"}</definedName>
    <definedName name="_________h9" localSheetId="13" hidden="1">{"'Sheet1'!$L$16"}</definedName>
    <definedName name="_________h9" hidden="1">{"'Sheet1'!$L$16"}</definedName>
    <definedName name="_________hu1" localSheetId="12" hidden="1">{"'Sheet1'!$L$16"}</definedName>
    <definedName name="_________hu1" localSheetId="11" hidden="1">{"'Sheet1'!$L$16"}</definedName>
    <definedName name="_________hu1" localSheetId="13" hidden="1">{"'Sheet1'!$L$16"}</definedName>
    <definedName name="_________hu1" hidden="1">{"'Sheet1'!$L$16"}</definedName>
    <definedName name="_________hu2" localSheetId="12" hidden="1">{"'Sheet1'!$L$16"}</definedName>
    <definedName name="_________hu2" localSheetId="11" hidden="1">{"'Sheet1'!$L$16"}</definedName>
    <definedName name="_________hu2" localSheetId="13" hidden="1">{"'Sheet1'!$L$16"}</definedName>
    <definedName name="_________hu2" hidden="1">{"'Sheet1'!$L$16"}</definedName>
    <definedName name="_________hu5" localSheetId="12" hidden="1">{"'Sheet1'!$L$16"}</definedName>
    <definedName name="_________hu5" localSheetId="11" hidden="1">{"'Sheet1'!$L$16"}</definedName>
    <definedName name="_________hu5" localSheetId="13" hidden="1">{"'Sheet1'!$L$16"}</definedName>
    <definedName name="_________hu5" hidden="1">{"'Sheet1'!$L$16"}</definedName>
    <definedName name="_________hu6" localSheetId="12" hidden="1">{"'Sheet1'!$L$16"}</definedName>
    <definedName name="_________hu6" localSheetId="11" hidden="1">{"'Sheet1'!$L$16"}</definedName>
    <definedName name="_________hu6" localSheetId="13" hidden="1">{"'Sheet1'!$L$16"}</definedName>
    <definedName name="_________hu6" hidden="1">{"'Sheet1'!$L$16"}</definedName>
    <definedName name="_________hu7" localSheetId="12" hidden="1">{"'Sheet1'!$L$16"}</definedName>
    <definedName name="_________hu7" localSheetId="11" hidden="1">{"'Sheet1'!$L$16"}</definedName>
    <definedName name="_________hu7" localSheetId="13" hidden="1">{"'Sheet1'!$L$16"}</definedName>
    <definedName name="_________hu7" hidden="1">{"'Sheet1'!$L$16"}</definedName>
    <definedName name="_________KCM1" localSheetId="12" hidden="1">{"'Sheet1'!$L$16"}</definedName>
    <definedName name="_________KCM1" localSheetId="11" hidden="1">{"'Sheet1'!$L$16"}</definedName>
    <definedName name="_________KCM1" localSheetId="13" hidden="1">{"'Sheet1'!$L$16"}</definedName>
    <definedName name="_________KCM1" hidden="1">{"'Sheet1'!$L$16"}</definedName>
    <definedName name="_________Lan1" localSheetId="12" hidden="1">{"'Sheet1'!$L$16"}</definedName>
    <definedName name="_________Lan1" localSheetId="11" hidden="1">{"'Sheet1'!$L$16"}</definedName>
    <definedName name="_________Lan1" localSheetId="13" hidden="1">{"'Sheet1'!$L$16"}</definedName>
    <definedName name="_________Lan1" hidden="1">{"'Sheet1'!$L$16"}</definedName>
    <definedName name="_________LAN3" localSheetId="12" hidden="1">{"'Sheet1'!$L$16"}</definedName>
    <definedName name="_________LAN3" localSheetId="11" hidden="1">{"'Sheet1'!$L$16"}</definedName>
    <definedName name="_________LAN3" localSheetId="13" hidden="1">{"'Sheet1'!$L$16"}</definedName>
    <definedName name="_________LAN3" hidden="1">{"'Sheet1'!$L$16"}</definedName>
    <definedName name="_________PA3" localSheetId="12" hidden="1">{"'Sheet1'!$L$16"}</definedName>
    <definedName name="_________PA3" localSheetId="11" hidden="1">{"'Sheet1'!$L$16"}</definedName>
    <definedName name="_________PA3" localSheetId="13" hidden="1">{"'Sheet1'!$L$16"}</definedName>
    <definedName name="_________PA3" hidden="1">{"'Sheet1'!$L$16"}</definedName>
    <definedName name="_________T10" localSheetId="12" hidden="1">{"'Sheet1'!$L$16"}</definedName>
    <definedName name="_________T10" localSheetId="11" hidden="1">{"'Sheet1'!$L$16"}</definedName>
    <definedName name="_________T10" localSheetId="13" hidden="1">{"'Sheet1'!$L$16"}</definedName>
    <definedName name="_________T10" hidden="1">{"'Sheet1'!$L$16"}</definedName>
    <definedName name="_________tb2" localSheetId="12" hidden="1">{"'Sheet1'!$L$16"}</definedName>
    <definedName name="_________tb2" localSheetId="11" hidden="1">{"'Sheet1'!$L$16"}</definedName>
    <definedName name="_________tb2" localSheetId="13" hidden="1">{"'Sheet1'!$L$16"}</definedName>
    <definedName name="_________tb2" hidden="1">{"'Sheet1'!$L$16"}</definedName>
    <definedName name="_________TM2" localSheetId="12" hidden="1">{"'Sheet1'!$L$16"}</definedName>
    <definedName name="_________TM2" localSheetId="11" hidden="1">{"'Sheet1'!$L$16"}</definedName>
    <definedName name="_________TM2" localSheetId="13" hidden="1">{"'Sheet1'!$L$16"}</definedName>
    <definedName name="_________TM2" hidden="1">{"'Sheet1'!$L$16"}</definedName>
    <definedName name="_________tt3" localSheetId="12" hidden="1">{"'Sheet1'!$L$16"}</definedName>
    <definedName name="_________tt3" localSheetId="11" hidden="1">{"'Sheet1'!$L$16"}</definedName>
    <definedName name="_________tt3" localSheetId="13" hidden="1">{"'Sheet1'!$L$16"}</definedName>
    <definedName name="_________tt3" hidden="1">{"'Sheet1'!$L$16"}</definedName>
    <definedName name="________a1" localSheetId="12" hidden="1">{"'Sheet1'!$L$16"}</definedName>
    <definedName name="________a1" localSheetId="11" hidden="1">{"'Sheet1'!$L$16"}</definedName>
    <definedName name="________a1" localSheetId="13" hidden="1">{"'Sheet1'!$L$16"}</definedName>
    <definedName name="________a1" hidden="1">{"'Sheet1'!$L$16"}</definedName>
    <definedName name="________a129" localSheetId="12" hidden="1">{"Offgrid",#N/A,FALSE,"OFFGRID";"Region",#N/A,FALSE,"REGION";"Offgrid -2",#N/A,FALSE,"OFFGRID";"WTP",#N/A,FALSE,"WTP";"WTP -2",#N/A,FALSE,"WTP";"Project",#N/A,FALSE,"PROJECT";"Summary -2",#N/A,FALSE,"SUMMARY"}</definedName>
    <definedName name="________a129" localSheetId="11" hidden="1">{"Offgrid",#N/A,FALSE,"OFFGRID";"Region",#N/A,FALSE,"REGION";"Offgrid -2",#N/A,FALSE,"OFFGRID";"WTP",#N/A,FALSE,"WTP";"WTP -2",#N/A,FALSE,"WTP";"Project",#N/A,FALSE,"PROJECT";"Summary -2",#N/A,FALSE,"SUMMARY"}</definedName>
    <definedName name="________a129" localSheetId="13" hidden="1">{"Offgrid",#N/A,FALSE,"OFFGRID";"Region",#N/A,FALSE,"REGION";"Offgrid -2",#N/A,FALSE,"OFFGRID";"WTP",#N/A,FALSE,"WTP";"WTP -2",#N/A,FALSE,"WTP";"Project",#N/A,FALSE,"PROJECT";"Summary -2",#N/A,FALSE,"SUMMARY"}</definedName>
    <definedName name="________a129" hidden="1">{"Offgrid",#N/A,FALSE,"OFFGRID";"Region",#N/A,FALSE,"REGION";"Offgrid -2",#N/A,FALSE,"OFFGRID";"WTP",#N/A,FALSE,"WTP";"WTP -2",#N/A,FALSE,"WTP";"Project",#N/A,FALSE,"PROJECT";"Summary -2",#N/A,FALSE,"SUMMARY"}</definedName>
    <definedName name="________a130" localSheetId="12" hidden="1">{"Offgrid",#N/A,FALSE,"OFFGRID";"Region",#N/A,FALSE,"REGION";"Offgrid -2",#N/A,FALSE,"OFFGRID";"WTP",#N/A,FALSE,"WTP";"WTP -2",#N/A,FALSE,"WTP";"Project",#N/A,FALSE,"PROJECT";"Summary -2",#N/A,FALSE,"SUMMARY"}</definedName>
    <definedName name="________a130" localSheetId="11" hidden="1">{"Offgrid",#N/A,FALSE,"OFFGRID";"Region",#N/A,FALSE,"REGION";"Offgrid -2",#N/A,FALSE,"OFFGRID";"WTP",#N/A,FALSE,"WTP";"WTP -2",#N/A,FALSE,"WTP";"Project",#N/A,FALSE,"PROJECT";"Summary -2",#N/A,FALSE,"SUMMARY"}</definedName>
    <definedName name="________a130" localSheetId="13" hidden="1">{"Offgrid",#N/A,FALSE,"OFFGRID";"Region",#N/A,FALSE,"REGION";"Offgrid -2",#N/A,FALSE,"OFFGRID";"WTP",#N/A,FALSE,"WTP";"WTP -2",#N/A,FALSE,"WTP";"Project",#N/A,FALSE,"PROJECT";"Summary -2",#N/A,FALSE,"SUMMARY"}</definedName>
    <definedName name="________a130" hidden="1">{"Offgrid",#N/A,FALSE,"OFFGRID";"Region",#N/A,FALSE,"REGION";"Offgrid -2",#N/A,FALSE,"OFFGRID";"WTP",#N/A,FALSE,"WTP";"WTP -2",#N/A,FALSE,"WTP";"Project",#N/A,FALSE,"PROJECT";"Summary -2",#N/A,FALSE,"SUMMARY"}</definedName>
    <definedName name="________a2" localSheetId="12" hidden="1">{"'Sheet1'!$L$16"}</definedName>
    <definedName name="________a2" localSheetId="11" hidden="1">{"'Sheet1'!$L$16"}</definedName>
    <definedName name="________a2" localSheetId="13" hidden="1">{"'Sheet1'!$L$16"}</definedName>
    <definedName name="________a2" hidden="1">{"'Sheet1'!$L$16"}</definedName>
    <definedName name="________a3" localSheetId="12" hidden="1">{"'Sheet1'!$L$16"}</definedName>
    <definedName name="________a3" localSheetId="11" hidden="1">{"'Sheet1'!$L$16"}</definedName>
    <definedName name="________a3" localSheetId="13" hidden="1">{"'Sheet1'!$L$16"}</definedName>
    <definedName name="________a3" hidden="1">{"'Sheet1'!$L$16"}</definedName>
    <definedName name="________d1500" localSheetId="12" hidden="1">{"'Sheet1'!$L$16"}</definedName>
    <definedName name="________d1500" localSheetId="11" hidden="1">{"'Sheet1'!$L$16"}</definedName>
    <definedName name="________d1500" localSheetId="13" hidden="1">{"'Sheet1'!$L$16"}</definedName>
    <definedName name="________d1500" hidden="1">{"'Sheet1'!$L$16"}</definedName>
    <definedName name="________d1600" localSheetId="12" hidden="1">{"'Sheet1'!$L$16"}</definedName>
    <definedName name="________d1600" localSheetId="11" hidden="1">{"'Sheet1'!$L$16"}</definedName>
    <definedName name="________d1600" localSheetId="13" hidden="1">{"'Sheet1'!$L$16"}</definedName>
    <definedName name="________d1600" hidden="1">{"'Sheet1'!$L$16"}</definedName>
    <definedName name="________go8" localSheetId="12" hidden="1">{"'Sheet1'!$L$16"}</definedName>
    <definedName name="________go8" localSheetId="11" hidden="1">{"'Sheet1'!$L$16"}</definedName>
    <definedName name="________go8" localSheetId="13" hidden="1">{"'Sheet1'!$L$16"}</definedName>
    <definedName name="________go8" hidden="1">{"'Sheet1'!$L$16"}</definedName>
    <definedName name="________Goi8" localSheetId="12" hidden="1">{"'Sheet1'!$L$16"}</definedName>
    <definedName name="________Goi8" localSheetId="11" hidden="1">{"'Sheet1'!$L$16"}</definedName>
    <definedName name="________Goi8" localSheetId="13" hidden="1">{"'Sheet1'!$L$16"}</definedName>
    <definedName name="________Goi8" hidden="1">{"'Sheet1'!$L$16"}</definedName>
    <definedName name="________h1" localSheetId="12" hidden="1">{"'Sheet1'!$L$16"}</definedName>
    <definedName name="________h1" localSheetId="11" hidden="1">{"'Sheet1'!$L$16"}</definedName>
    <definedName name="________h1" localSheetId="13" hidden="1">{"'Sheet1'!$L$16"}</definedName>
    <definedName name="________h1" hidden="1">{"'Sheet1'!$L$16"}</definedName>
    <definedName name="________h10" localSheetId="12" hidden="1">{#N/A,#N/A,FALSE,"Chi tiÆt"}</definedName>
    <definedName name="________h10" localSheetId="11" hidden="1">{#N/A,#N/A,FALSE,"Chi tiÆt"}</definedName>
    <definedName name="________h10" localSheetId="13" hidden="1">{#N/A,#N/A,FALSE,"Chi tiÆt"}</definedName>
    <definedName name="________h10" hidden="1">{#N/A,#N/A,FALSE,"Chi tiÆt"}</definedName>
    <definedName name="________h2" localSheetId="12" hidden="1">{"'Sheet1'!$L$16"}</definedName>
    <definedName name="________h2" localSheetId="11" hidden="1">{"'Sheet1'!$L$16"}</definedName>
    <definedName name="________h2" localSheetId="13" hidden="1">{"'Sheet1'!$L$16"}</definedName>
    <definedName name="________h2" hidden="1">{"'Sheet1'!$L$16"}</definedName>
    <definedName name="________h3" localSheetId="12" hidden="1">{"'Sheet1'!$L$16"}</definedName>
    <definedName name="________h3" localSheetId="11" hidden="1">{"'Sheet1'!$L$16"}</definedName>
    <definedName name="________h3" localSheetId="13" hidden="1">{"'Sheet1'!$L$16"}</definedName>
    <definedName name="________h3" hidden="1">{"'Sheet1'!$L$16"}</definedName>
    <definedName name="________h5" localSheetId="12" hidden="1">{"'Sheet1'!$L$16"}</definedName>
    <definedName name="________h5" localSheetId="11" hidden="1">{"'Sheet1'!$L$16"}</definedName>
    <definedName name="________h5" localSheetId="13" hidden="1">{"'Sheet1'!$L$16"}</definedName>
    <definedName name="________h5" hidden="1">{"'Sheet1'!$L$16"}</definedName>
    <definedName name="________h6" localSheetId="12" hidden="1">{"'Sheet1'!$L$16"}</definedName>
    <definedName name="________h6" localSheetId="11" hidden="1">{"'Sheet1'!$L$16"}</definedName>
    <definedName name="________h6" localSheetId="13" hidden="1">{"'Sheet1'!$L$16"}</definedName>
    <definedName name="________h6" hidden="1">{"'Sheet1'!$L$16"}</definedName>
    <definedName name="________h7" localSheetId="12" hidden="1">{"'Sheet1'!$L$16"}</definedName>
    <definedName name="________h7" localSheetId="11" hidden="1">{"'Sheet1'!$L$16"}</definedName>
    <definedName name="________h7" localSheetId="13" hidden="1">{"'Sheet1'!$L$16"}</definedName>
    <definedName name="________h7" hidden="1">{"'Sheet1'!$L$16"}</definedName>
    <definedName name="________h8" localSheetId="12" hidden="1">{"'Sheet1'!$L$16"}</definedName>
    <definedName name="________h8" localSheetId="11" hidden="1">{"'Sheet1'!$L$16"}</definedName>
    <definedName name="________h8" localSheetId="13" hidden="1">{"'Sheet1'!$L$16"}</definedName>
    <definedName name="________h8" hidden="1">{"'Sheet1'!$L$16"}</definedName>
    <definedName name="________h9" localSheetId="12" hidden="1">{"'Sheet1'!$L$16"}</definedName>
    <definedName name="________h9" localSheetId="11" hidden="1">{"'Sheet1'!$L$16"}</definedName>
    <definedName name="________h9" localSheetId="13" hidden="1">{"'Sheet1'!$L$16"}</definedName>
    <definedName name="________h9" hidden="1">{"'Sheet1'!$L$16"}</definedName>
    <definedName name="________hu1" localSheetId="12" hidden="1">{"'Sheet1'!$L$16"}</definedName>
    <definedName name="________hu1" localSheetId="11" hidden="1">{"'Sheet1'!$L$16"}</definedName>
    <definedName name="________hu1" localSheetId="13" hidden="1">{"'Sheet1'!$L$16"}</definedName>
    <definedName name="________hu1" hidden="1">{"'Sheet1'!$L$16"}</definedName>
    <definedName name="________hu2" localSheetId="12" hidden="1">{"'Sheet1'!$L$16"}</definedName>
    <definedName name="________hu2" localSheetId="11" hidden="1">{"'Sheet1'!$L$16"}</definedName>
    <definedName name="________hu2" localSheetId="13" hidden="1">{"'Sheet1'!$L$16"}</definedName>
    <definedName name="________hu2" hidden="1">{"'Sheet1'!$L$16"}</definedName>
    <definedName name="________hu5" localSheetId="12" hidden="1">{"'Sheet1'!$L$16"}</definedName>
    <definedName name="________hu5" localSheetId="11" hidden="1">{"'Sheet1'!$L$16"}</definedName>
    <definedName name="________hu5" localSheetId="13" hidden="1">{"'Sheet1'!$L$16"}</definedName>
    <definedName name="________hu5" hidden="1">{"'Sheet1'!$L$16"}</definedName>
    <definedName name="________hu6" localSheetId="12" hidden="1">{"'Sheet1'!$L$16"}</definedName>
    <definedName name="________hu6" localSheetId="11" hidden="1">{"'Sheet1'!$L$16"}</definedName>
    <definedName name="________hu6" localSheetId="13" hidden="1">{"'Sheet1'!$L$16"}</definedName>
    <definedName name="________hu6" hidden="1">{"'Sheet1'!$L$16"}</definedName>
    <definedName name="________hu7" localSheetId="12" hidden="1">{"'Sheet1'!$L$16"}</definedName>
    <definedName name="________hu7" localSheetId="11" hidden="1">{"'Sheet1'!$L$16"}</definedName>
    <definedName name="________hu7" localSheetId="13" hidden="1">{"'Sheet1'!$L$16"}</definedName>
    <definedName name="________hu7" hidden="1">{"'Sheet1'!$L$16"}</definedName>
    <definedName name="________KCM1" localSheetId="12" hidden="1">{"'Sheet1'!$L$16"}</definedName>
    <definedName name="________KCM1" localSheetId="11" hidden="1">{"'Sheet1'!$L$16"}</definedName>
    <definedName name="________KCM1" localSheetId="13" hidden="1">{"'Sheet1'!$L$16"}</definedName>
    <definedName name="________KCM1" hidden="1">{"'Sheet1'!$L$16"}</definedName>
    <definedName name="________Lan1" localSheetId="12" hidden="1">{"'Sheet1'!$L$16"}</definedName>
    <definedName name="________Lan1" localSheetId="11" hidden="1">{"'Sheet1'!$L$16"}</definedName>
    <definedName name="________Lan1" localSheetId="13" hidden="1">{"'Sheet1'!$L$16"}</definedName>
    <definedName name="________Lan1" hidden="1">{"'Sheet1'!$L$16"}</definedName>
    <definedName name="________LAN3" localSheetId="12" hidden="1">{"'Sheet1'!$L$16"}</definedName>
    <definedName name="________LAN3" localSheetId="11" hidden="1">{"'Sheet1'!$L$16"}</definedName>
    <definedName name="________LAN3" localSheetId="13" hidden="1">{"'Sheet1'!$L$16"}</definedName>
    <definedName name="________LAN3" hidden="1">{"'Sheet1'!$L$16"}</definedName>
    <definedName name="________PA3" localSheetId="12" hidden="1">{"'Sheet1'!$L$16"}</definedName>
    <definedName name="________PA3" localSheetId="11" hidden="1">{"'Sheet1'!$L$16"}</definedName>
    <definedName name="________PA3" localSheetId="13" hidden="1">{"'Sheet1'!$L$16"}</definedName>
    <definedName name="________PA3" hidden="1">{"'Sheet1'!$L$16"}</definedName>
    <definedName name="________T10" localSheetId="12" hidden="1">{"'Sheet1'!$L$16"}</definedName>
    <definedName name="________T10" localSheetId="11" hidden="1">{"'Sheet1'!$L$16"}</definedName>
    <definedName name="________T10" localSheetId="13" hidden="1">{"'Sheet1'!$L$16"}</definedName>
    <definedName name="________T10" hidden="1">{"'Sheet1'!$L$16"}</definedName>
    <definedName name="________tb2" localSheetId="12" hidden="1">{"'Sheet1'!$L$16"}</definedName>
    <definedName name="________tb2" localSheetId="11" hidden="1">{"'Sheet1'!$L$16"}</definedName>
    <definedName name="________tb2" localSheetId="13" hidden="1">{"'Sheet1'!$L$16"}</definedName>
    <definedName name="________tb2" hidden="1">{"'Sheet1'!$L$16"}</definedName>
    <definedName name="________TM2" localSheetId="12" hidden="1">{"'Sheet1'!$L$16"}</definedName>
    <definedName name="________TM2" localSheetId="11" hidden="1">{"'Sheet1'!$L$16"}</definedName>
    <definedName name="________TM2" localSheetId="13" hidden="1">{"'Sheet1'!$L$16"}</definedName>
    <definedName name="________TM2" hidden="1">{"'Sheet1'!$L$16"}</definedName>
    <definedName name="________tt3" localSheetId="12" hidden="1">{"'Sheet1'!$L$16"}</definedName>
    <definedName name="________tt3" localSheetId="11" hidden="1">{"'Sheet1'!$L$16"}</definedName>
    <definedName name="________tt3" localSheetId="13" hidden="1">{"'Sheet1'!$L$16"}</definedName>
    <definedName name="________tt3" hidden="1">{"'Sheet1'!$L$16"}</definedName>
    <definedName name="_______a1" localSheetId="12" hidden="1">{"'Sheet1'!$L$16"}</definedName>
    <definedName name="_______a1" localSheetId="11" hidden="1">{"'Sheet1'!$L$16"}</definedName>
    <definedName name="_______a1" localSheetId="13" hidden="1">{"'Sheet1'!$L$16"}</definedName>
    <definedName name="_______a1" hidden="1">{"'Sheet1'!$L$16"}</definedName>
    <definedName name="_______a129" localSheetId="12" hidden="1">{"Offgrid",#N/A,FALSE,"OFFGRID";"Region",#N/A,FALSE,"REGION";"Offgrid -2",#N/A,FALSE,"OFFGRID";"WTP",#N/A,FALSE,"WTP";"WTP -2",#N/A,FALSE,"WTP";"Project",#N/A,FALSE,"PROJECT";"Summary -2",#N/A,FALSE,"SUMMARY"}</definedName>
    <definedName name="_______a129" localSheetId="11" hidden="1">{"Offgrid",#N/A,FALSE,"OFFGRID";"Region",#N/A,FALSE,"REGION";"Offgrid -2",#N/A,FALSE,"OFFGRID";"WTP",#N/A,FALSE,"WTP";"WTP -2",#N/A,FALSE,"WTP";"Project",#N/A,FALSE,"PROJECT";"Summary -2",#N/A,FALSE,"SUMMARY"}</definedName>
    <definedName name="_______a129" localSheetId="13"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12" hidden="1">{"Offgrid",#N/A,FALSE,"OFFGRID";"Region",#N/A,FALSE,"REGION";"Offgrid -2",#N/A,FALSE,"OFFGRID";"WTP",#N/A,FALSE,"WTP";"WTP -2",#N/A,FALSE,"WTP";"Project",#N/A,FALSE,"PROJECT";"Summary -2",#N/A,FALSE,"SUMMARY"}</definedName>
    <definedName name="_______a130" localSheetId="11" hidden="1">{"Offgrid",#N/A,FALSE,"OFFGRID";"Region",#N/A,FALSE,"REGION";"Offgrid -2",#N/A,FALSE,"OFFGRID";"WTP",#N/A,FALSE,"WTP";"WTP -2",#N/A,FALSE,"WTP";"Project",#N/A,FALSE,"PROJECT";"Summary -2",#N/A,FALSE,"SUMMARY"}</definedName>
    <definedName name="_______a130" localSheetId="13"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a2" localSheetId="12" hidden="1">{"'Sheet1'!$L$16"}</definedName>
    <definedName name="_______a2" localSheetId="11" hidden="1">{"'Sheet1'!$L$16"}</definedName>
    <definedName name="_______a2" localSheetId="13" hidden="1">{"'Sheet1'!$L$16"}</definedName>
    <definedName name="_______a2" hidden="1">{"'Sheet1'!$L$16"}</definedName>
    <definedName name="_______a3" localSheetId="12" hidden="1">{"'Sheet1'!$L$16"}</definedName>
    <definedName name="_______a3" localSheetId="11" hidden="1">{"'Sheet1'!$L$16"}</definedName>
    <definedName name="_______a3" localSheetId="13" hidden="1">{"'Sheet1'!$L$16"}</definedName>
    <definedName name="_______a3" hidden="1">{"'Sheet1'!$L$16"}</definedName>
    <definedName name="_______d1500" localSheetId="12" hidden="1">{"'Sheet1'!$L$16"}</definedName>
    <definedName name="_______d1500" localSheetId="11" hidden="1">{"'Sheet1'!$L$16"}</definedName>
    <definedName name="_______d1500" localSheetId="13" hidden="1">{"'Sheet1'!$L$16"}</definedName>
    <definedName name="_______d1500" hidden="1">{"'Sheet1'!$L$16"}</definedName>
    <definedName name="_______d1600" localSheetId="12" hidden="1">{"'Sheet1'!$L$16"}</definedName>
    <definedName name="_______d1600" localSheetId="11" hidden="1">{"'Sheet1'!$L$16"}</definedName>
    <definedName name="_______d1600" localSheetId="13" hidden="1">{"'Sheet1'!$L$16"}</definedName>
    <definedName name="_______d1600" hidden="1">{"'Sheet1'!$L$16"}</definedName>
    <definedName name="_______go8" localSheetId="12" hidden="1">{"'Sheet1'!$L$16"}</definedName>
    <definedName name="_______go8" localSheetId="11" hidden="1">{"'Sheet1'!$L$16"}</definedName>
    <definedName name="_______go8" localSheetId="13" hidden="1">{"'Sheet1'!$L$16"}</definedName>
    <definedName name="_______go8" hidden="1">{"'Sheet1'!$L$16"}</definedName>
    <definedName name="_______Goi8" localSheetId="12" hidden="1">{"'Sheet1'!$L$16"}</definedName>
    <definedName name="_______Goi8" localSheetId="11" hidden="1">{"'Sheet1'!$L$16"}</definedName>
    <definedName name="_______Goi8" localSheetId="13" hidden="1">{"'Sheet1'!$L$16"}</definedName>
    <definedName name="_______Goi8" hidden="1">{"'Sheet1'!$L$16"}</definedName>
    <definedName name="_______h1" localSheetId="12" hidden="1">{"'Sheet1'!$L$16"}</definedName>
    <definedName name="_______h1" localSheetId="11" hidden="1">{"'Sheet1'!$L$16"}</definedName>
    <definedName name="_______h1" localSheetId="13" hidden="1">{"'Sheet1'!$L$16"}</definedName>
    <definedName name="_______h1" hidden="1">{"'Sheet1'!$L$16"}</definedName>
    <definedName name="_______h10" localSheetId="12" hidden="1">{#N/A,#N/A,FALSE,"Chi tiÆt"}</definedName>
    <definedName name="_______h10" localSheetId="11" hidden="1">{#N/A,#N/A,FALSE,"Chi tiÆt"}</definedName>
    <definedName name="_______h10" localSheetId="13" hidden="1">{#N/A,#N/A,FALSE,"Chi tiÆt"}</definedName>
    <definedName name="_______h10" hidden="1">{#N/A,#N/A,FALSE,"Chi tiÆt"}</definedName>
    <definedName name="_______h2" localSheetId="12" hidden="1">{"'Sheet1'!$L$16"}</definedName>
    <definedName name="_______h2" localSheetId="11" hidden="1">{"'Sheet1'!$L$16"}</definedName>
    <definedName name="_______h2" localSheetId="13" hidden="1">{"'Sheet1'!$L$16"}</definedName>
    <definedName name="_______h2" hidden="1">{"'Sheet1'!$L$16"}</definedName>
    <definedName name="_______h3" localSheetId="12" hidden="1">{"'Sheet1'!$L$16"}</definedName>
    <definedName name="_______h3" localSheetId="11" hidden="1">{"'Sheet1'!$L$16"}</definedName>
    <definedName name="_______h3" localSheetId="13" hidden="1">{"'Sheet1'!$L$16"}</definedName>
    <definedName name="_______h3" hidden="1">{"'Sheet1'!$L$16"}</definedName>
    <definedName name="_______h5" localSheetId="12" hidden="1">{"'Sheet1'!$L$16"}</definedName>
    <definedName name="_______h5" localSheetId="11" hidden="1">{"'Sheet1'!$L$16"}</definedName>
    <definedName name="_______h5" localSheetId="13" hidden="1">{"'Sheet1'!$L$16"}</definedName>
    <definedName name="_______h5" hidden="1">{"'Sheet1'!$L$16"}</definedName>
    <definedName name="_______h6" localSheetId="12" hidden="1">{"'Sheet1'!$L$16"}</definedName>
    <definedName name="_______h6" localSheetId="11" hidden="1">{"'Sheet1'!$L$16"}</definedName>
    <definedName name="_______h6" localSheetId="13" hidden="1">{"'Sheet1'!$L$16"}</definedName>
    <definedName name="_______h6" hidden="1">{"'Sheet1'!$L$16"}</definedName>
    <definedName name="_______h7" localSheetId="12" hidden="1">{"'Sheet1'!$L$16"}</definedName>
    <definedName name="_______h7" localSheetId="11" hidden="1">{"'Sheet1'!$L$16"}</definedName>
    <definedName name="_______h7" localSheetId="13" hidden="1">{"'Sheet1'!$L$16"}</definedName>
    <definedName name="_______h7" hidden="1">{"'Sheet1'!$L$16"}</definedName>
    <definedName name="_______h8" localSheetId="12" hidden="1">{"'Sheet1'!$L$16"}</definedName>
    <definedName name="_______h8" localSheetId="11" hidden="1">{"'Sheet1'!$L$16"}</definedName>
    <definedName name="_______h8" localSheetId="13" hidden="1">{"'Sheet1'!$L$16"}</definedName>
    <definedName name="_______h8" hidden="1">{"'Sheet1'!$L$16"}</definedName>
    <definedName name="_______h9" localSheetId="12" hidden="1">{"'Sheet1'!$L$16"}</definedName>
    <definedName name="_______h9" localSheetId="11" hidden="1">{"'Sheet1'!$L$16"}</definedName>
    <definedName name="_______h9" localSheetId="13" hidden="1">{"'Sheet1'!$L$16"}</definedName>
    <definedName name="_______h9" hidden="1">{"'Sheet1'!$L$16"}</definedName>
    <definedName name="_______hu1" localSheetId="12" hidden="1">{"'Sheet1'!$L$16"}</definedName>
    <definedName name="_______hu1" localSheetId="11" hidden="1">{"'Sheet1'!$L$16"}</definedName>
    <definedName name="_______hu1" localSheetId="13" hidden="1">{"'Sheet1'!$L$16"}</definedName>
    <definedName name="_______hu1" hidden="1">{"'Sheet1'!$L$16"}</definedName>
    <definedName name="_______hu2" localSheetId="12" hidden="1">{"'Sheet1'!$L$16"}</definedName>
    <definedName name="_______hu2" localSheetId="11" hidden="1">{"'Sheet1'!$L$16"}</definedName>
    <definedName name="_______hu2" localSheetId="13" hidden="1">{"'Sheet1'!$L$16"}</definedName>
    <definedName name="_______hu2" hidden="1">{"'Sheet1'!$L$16"}</definedName>
    <definedName name="_______hu5" localSheetId="12" hidden="1">{"'Sheet1'!$L$16"}</definedName>
    <definedName name="_______hu5" localSheetId="11" hidden="1">{"'Sheet1'!$L$16"}</definedName>
    <definedName name="_______hu5" localSheetId="13" hidden="1">{"'Sheet1'!$L$16"}</definedName>
    <definedName name="_______hu5" hidden="1">{"'Sheet1'!$L$16"}</definedName>
    <definedName name="_______hu6" localSheetId="12" hidden="1">{"'Sheet1'!$L$16"}</definedName>
    <definedName name="_______hu6" localSheetId="11" hidden="1">{"'Sheet1'!$L$16"}</definedName>
    <definedName name="_______hu6" localSheetId="13" hidden="1">{"'Sheet1'!$L$16"}</definedName>
    <definedName name="_______hu6" hidden="1">{"'Sheet1'!$L$16"}</definedName>
    <definedName name="_______hu7" localSheetId="12" hidden="1">{"'Sheet1'!$L$16"}</definedName>
    <definedName name="_______hu7" localSheetId="11" hidden="1">{"'Sheet1'!$L$16"}</definedName>
    <definedName name="_______hu7" localSheetId="13" hidden="1">{"'Sheet1'!$L$16"}</definedName>
    <definedName name="_______hu7" hidden="1">{"'Sheet1'!$L$16"}</definedName>
    <definedName name="_______KCM1" localSheetId="12" hidden="1">{"'Sheet1'!$L$16"}</definedName>
    <definedName name="_______KCM1" localSheetId="11" hidden="1">{"'Sheet1'!$L$16"}</definedName>
    <definedName name="_______KCM1" localSheetId="13" hidden="1">{"'Sheet1'!$L$16"}</definedName>
    <definedName name="_______KCM1" hidden="1">{"'Sheet1'!$L$16"}</definedName>
    <definedName name="_______Lan1" localSheetId="12" hidden="1">{"'Sheet1'!$L$16"}</definedName>
    <definedName name="_______Lan1" localSheetId="11" hidden="1">{"'Sheet1'!$L$16"}</definedName>
    <definedName name="_______Lan1" localSheetId="13" hidden="1">{"'Sheet1'!$L$16"}</definedName>
    <definedName name="_______Lan1" hidden="1">{"'Sheet1'!$L$16"}</definedName>
    <definedName name="_______LAN3" localSheetId="12" hidden="1">{"'Sheet1'!$L$16"}</definedName>
    <definedName name="_______LAN3" localSheetId="11" hidden="1">{"'Sheet1'!$L$16"}</definedName>
    <definedName name="_______LAN3" localSheetId="13" hidden="1">{"'Sheet1'!$L$16"}</definedName>
    <definedName name="_______LAN3" hidden="1">{"'Sheet1'!$L$16"}</definedName>
    <definedName name="_______NSO2" localSheetId="12" hidden="1">{"'Sheet1'!$L$16"}</definedName>
    <definedName name="_______NSO2" localSheetId="11" hidden="1">{"'Sheet1'!$L$16"}</definedName>
    <definedName name="_______NSO2" localSheetId="13" hidden="1">{"'Sheet1'!$L$16"}</definedName>
    <definedName name="_______NSO2" hidden="1">{"'Sheet1'!$L$16"}</definedName>
    <definedName name="_______PA3" localSheetId="12" hidden="1">{"'Sheet1'!$L$16"}</definedName>
    <definedName name="_______PA3" localSheetId="11" hidden="1">{"'Sheet1'!$L$16"}</definedName>
    <definedName name="_______PA3" localSheetId="13" hidden="1">{"'Sheet1'!$L$16"}</definedName>
    <definedName name="_______PA3" hidden="1">{"'Sheet1'!$L$16"}</definedName>
    <definedName name="_______T10" localSheetId="12" hidden="1">{"'Sheet1'!$L$16"}</definedName>
    <definedName name="_______T10" localSheetId="11" hidden="1">{"'Sheet1'!$L$16"}</definedName>
    <definedName name="_______T10" localSheetId="13" hidden="1">{"'Sheet1'!$L$16"}</definedName>
    <definedName name="_______T10" hidden="1">{"'Sheet1'!$L$16"}</definedName>
    <definedName name="_______tb2" localSheetId="12" hidden="1">{"'Sheet1'!$L$16"}</definedName>
    <definedName name="_______tb2" localSheetId="11" hidden="1">{"'Sheet1'!$L$16"}</definedName>
    <definedName name="_______tb2" localSheetId="13" hidden="1">{"'Sheet1'!$L$16"}</definedName>
    <definedName name="_______tb2" hidden="1">{"'Sheet1'!$L$16"}</definedName>
    <definedName name="_______TM2" localSheetId="12" hidden="1">{"'Sheet1'!$L$16"}</definedName>
    <definedName name="_______TM2" localSheetId="11" hidden="1">{"'Sheet1'!$L$16"}</definedName>
    <definedName name="_______TM2" localSheetId="13" hidden="1">{"'Sheet1'!$L$16"}</definedName>
    <definedName name="_______TM2" hidden="1">{"'Sheet1'!$L$16"}</definedName>
    <definedName name="_______tt3" localSheetId="12" hidden="1">{"'Sheet1'!$L$16"}</definedName>
    <definedName name="_______tt3" localSheetId="11" hidden="1">{"'Sheet1'!$L$16"}</definedName>
    <definedName name="_______tt3" localSheetId="13" hidden="1">{"'Sheet1'!$L$16"}</definedName>
    <definedName name="_______tt3" hidden="1">{"'Sheet1'!$L$16"}</definedName>
    <definedName name="______a1" localSheetId="12" hidden="1">{"'Sheet1'!$L$16"}</definedName>
    <definedName name="______a1" localSheetId="11" hidden="1">{"'Sheet1'!$L$16"}</definedName>
    <definedName name="______a1" localSheetId="13" hidden="1">{"'Sheet1'!$L$16"}</definedName>
    <definedName name="______a1" hidden="1">{"'Sheet1'!$L$16"}</definedName>
    <definedName name="______a129" localSheetId="12" hidden="1">{"Offgrid",#N/A,FALSE,"OFFGRID";"Region",#N/A,FALSE,"REGION";"Offgrid -2",#N/A,FALSE,"OFFGRID";"WTP",#N/A,FALSE,"WTP";"WTP -2",#N/A,FALSE,"WTP";"Project",#N/A,FALSE,"PROJECT";"Summary -2",#N/A,FALSE,"SUMMARY"}</definedName>
    <definedName name="______a129" localSheetId="11" hidden="1">{"Offgrid",#N/A,FALSE,"OFFGRID";"Region",#N/A,FALSE,"REGION";"Offgrid -2",#N/A,FALSE,"OFFGRID";"WTP",#N/A,FALSE,"WTP";"WTP -2",#N/A,FALSE,"WTP";"Project",#N/A,FALSE,"PROJECT";"Summary -2",#N/A,FALSE,"SUMMARY"}</definedName>
    <definedName name="______a129" localSheetId="13" hidden="1">{"Offgrid",#N/A,FALSE,"OFFGRID";"Region",#N/A,FALSE,"REGION";"Offgrid -2",#N/A,FALSE,"OFFGRID";"WTP",#N/A,FALSE,"WTP";"WTP -2",#N/A,FALSE,"WTP";"Project",#N/A,FALSE,"PROJECT";"Summary -2",#N/A,FALSE,"SUMMARY"}</definedName>
    <definedName name="______a129" hidden="1">{"Offgrid",#N/A,FALSE,"OFFGRID";"Region",#N/A,FALSE,"REGION";"Offgrid -2",#N/A,FALSE,"OFFGRID";"WTP",#N/A,FALSE,"WTP";"WTP -2",#N/A,FALSE,"WTP";"Project",#N/A,FALSE,"PROJECT";"Summary -2",#N/A,FALSE,"SUMMARY"}</definedName>
    <definedName name="______a130" localSheetId="12" hidden="1">{"Offgrid",#N/A,FALSE,"OFFGRID";"Region",#N/A,FALSE,"REGION";"Offgrid -2",#N/A,FALSE,"OFFGRID";"WTP",#N/A,FALSE,"WTP";"WTP -2",#N/A,FALSE,"WTP";"Project",#N/A,FALSE,"PROJECT";"Summary -2",#N/A,FALSE,"SUMMARY"}</definedName>
    <definedName name="______a130" localSheetId="11" hidden="1">{"Offgrid",#N/A,FALSE,"OFFGRID";"Region",#N/A,FALSE,"REGION";"Offgrid -2",#N/A,FALSE,"OFFGRID";"WTP",#N/A,FALSE,"WTP";"WTP -2",#N/A,FALSE,"WTP";"Project",#N/A,FALSE,"PROJECT";"Summary -2",#N/A,FALSE,"SUMMARY"}</definedName>
    <definedName name="______a130" localSheetId="13" hidden="1">{"Offgrid",#N/A,FALSE,"OFFGRID";"Region",#N/A,FALSE,"REGION";"Offgrid -2",#N/A,FALSE,"OFFGRID";"WTP",#N/A,FALSE,"WTP";"WTP -2",#N/A,FALSE,"WTP";"Project",#N/A,FALSE,"PROJECT";"Summary -2",#N/A,FALSE,"SUMMARY"}</definedName>
    <definedName name="______a130" hidden="1">{"Offgrid",#N/A,FALSE,"OFFGRID";"Region",#N/A,FALSE,"REGION";"Offgrid -2",#N/A,FALSE,"OFFGRID";"WTP",#N/A,FALSE,"WTP";"WTP -2",#N/A,FALSE,"WTP";"Project",#N/A,FALSE,"PROJECT";"Summary -2",#N/A,FALSE,"SUMMARY"}</definedName>
    <definedName name="______a2" localSheetId="12" hidden="1">{"'Sheet1'!$L$16"}</definedName>
    <definedName name="______a2" localSheetId="11" hidden="1">{"'Sheet1'!$L$16"}</definedName>
    <definedName name="______a2" localSheetId="13" hidden="1">{"'Sheet1'!$L$16"}</definedName>
    <definedName name="______a2" hidden="1">{"'Sheet1'!$L$16"}</definedName>
    <definedName name="______a3" localSheetId="12" hidden="1">{"'Sheet1'!$L$16"}</definedName>
    <definedName name="______a3" localSheetId="11" hidden="1">{"'Sheet1'!$L$16"}</definedName>
    <definedName name="______a3" localSheetId="13" hidden="1">{"'Sheet1'!$L$16"}</definedName>
    <definedName name="______a3" hidden="1">{"'Sheet1'!$L$16"}</definedName>
    <definedName name="______d1500" localSheetId="12" hidden="1">{"'Sheet1'!$L$16"}</definedName>
    <definedName name="______d1500" localSheetId="11" hidden="1">{"'Sheet1'!$L$16"}</definedName>
    <definedName name="______d1500" localSheetId="13" hidden="1">{"'Sheet1'!$L$16"}</definedName>
    <definedName name="______d1500" hidden="1">{"'Sheet1'!$L$16"}</definedName>
    <definedName name="______d1600" localSheetId="12" hidden="1">{"'Sheet1'!$L$16"}</definedName>
    <definedName name="______d1600" localSheetId="11" hidden="1">{"'Sheet1'!$L$16"}</definedName>
    <definedName name="______d1600" localSheetId="13" hidden="1">{"'Sheet1'!$L$16"}</definedName>
    <definedName name="______d1600" hidden="1">{"'Sheet1'!$L$16"}</definedName>
    <definedName name="______go8" localSheetId="12" hidden="1">{"'Sheet1'!$L$16"}</definedName>
    <definedName name="______go8" localSheetId="11" hidden="1">{"'Sheet1'!$L$16"}</definedName>
    <definedName name="______go8" localSheetId="13" hidden="1">{"'Sheet1'!$L$16"}</definedName>
    <definedName name="______go8" hidden="1">{"'Sheet1'!$L$16"}</definedName>
    <definedName name="______Goi8" localSheetId="12" hidden="1">{"'Sheet1'!$L$16"}</definedName>
    <definedName name="______Goi8" localSheetId="11" hidden="1">{"'Sheet1'!$L$16"}</definedName>
    <definedName name="______Goi8" localSheetId="13" hidden="1">{"'Sheet1'!$L$16"}</definedName>
    <definedName name="______Goi8" hidden="1">{"'Sheet1'!$L$16"}</definedName>
    <definedName name="______h1" localSheetId="12" hidden="1">{"'Sheet1'!$L$16"}</definedName>
    <definedName name="______h1" localSheetId="11" hidden="1">{"'Sheet1'!$L$16"}</definedName>
    <definedName name="______h1" localSheetId="13" hidden="1">{"'Sheet1'!$L$16"}</definedName>
    <definedName name="______h1" hidden="1">{"'Sheet1'!$L$16"}</definedName>
    <definedName name="______h10" localSheetId="12" hidden="1">{#N/A,#N/A,FALSE,"Chi tiÆt"}</definedName>
    <definedName name="______h10" localSheetId="11" hidden="1">{#N/A,#N/A,FALSE,"Chi tiÆt"}</definedName>
    <definedName name="______h10" localSheetId="13" hidden="1">{#N/A,#N/A,FALSE,"Chi tiÆt"}</definedName>
    <definedName name="______h10" hidden="1">{#N/A,#N/A,FALSE,"Chi tiÆt"}</definedName>
    <definedName name="______h2" localSheetId="12" hidden="1">{"'Sheet1'!$L$16"}</definedName>
    <definedName name="______h2" localSheetId="11" hidden="1">{"'Sheet1'!$L$16"}</definedName>
    <definedName name="______h2" localSheetId="13" hidden="1">{"'Sheet1'!$L$16"}</definedName>
    <definedName name="______h2" hidden="1">{"'Sheet1'!$L$16"}</definedName>
    <definedName name="______h3" localSheetId="12" hidden="1">{"'Sheet1'!$L$16"}</definedName>
    <definedName name="______h3" localSheetId="11" hidden="1">{"'Sheet1'!$L$16"}</definedName>
    <definedName name="______h3" localSheetId="13" hidden="1">{"'Sheet1'!$L$16"}</definedName>
    <definedName name="______h3" hidden="1">{"'Sheet1'!$L$16"}</definedName>
    <definedName name="______h5" localSheetId="12" hidden="1">{"'Sheet1'!$L$16"}</definedName>
    <definedName name="______h5" localSheetId="11" hidden="1">{"'Sheet1'!$L$16"}</definedName>
    <definedName name="______h5" localSheetId="13" hidden="1">{"'Sheet1'!$L$16"}</definedName>
    <definedName name="______h5" hidden="1">{"'Sheet1'!$L$16"}</definedName>
    <definedName name="______h6" localSheetId="12" hidden="1">{"'Sheet1'!$L$16"}</definedName>
    <definedName name="______h6" localSheetId="11" hidden="1">{"'Sheet1'!$L$16"}</definedName>
    <definedName name="______h6" localSheetId="13" hidden="1">{"'Sheet1'!$L$16"}</definedName>
    <definedName name="______h6" hidden="1">{"'Sheet1'!$L$16"}</definedName>
    <definedName name="______h7" localSheetId="12" hidden="1">{"'Sheet1'!$L$16"}</definedName>
    <definedName name="______h7" localSheetId="11" hidden="1">{"'Sheet1'!$L$16"}</definedName>
    <definedName name="______h7" localSheetId="13" hidden="1">{"'Sheet1'!$L$16"}</definedName>
    <definedName name="______h7" hidden="1">{"'Sheet1'!$L$16"}</definedName>
    <definedName name="______h8" localSheetId="12" hidden="1">{"'Sheet1'!$L$16"}</definedName>
    <definedName name="______h8" localSheetId="11" hidden="1">{"'Sheet1'!$L$16"}</definedName>
    <definedName name="______h8" localSheetId="13" hidden="1">{"'Sheet1'!$L$16"}</definedName>
    <definedName name="______h8" hidden="1">{"'Sheet1'!$L$16"}</definedName>
    <definedName name="______h9" localSheetId="12" hidden="1">{"'Sheet1'!$L$16"}</definedName>
    <definedName name="______h9" localSheetId="11" hidden="1">{"'Sheet1'!$L$16"}</definedName>
    <definedName name="______h9" localSheetId="13" hidden="1">{"'Sheet1'!$L$16"}</definedName>
    <definedName name="______h9" hidden="1">{"'Sheet1'!$L$16"}</definedName>
    <definedName name="______hu1" localSheetId="12" hidden="1">{"'Sheet1'!$L$16"}</definedName>
    <definedName name="______hu1" localSheetId="11" hidden="1">{"'Sheet1'!$L$16"}</definedName>
    <definedName name="______hu1" localSheetId="13" hidden="1">{"'Sheet1'!$L$16"}</definedName>
    <definedName name="______hu1" hidden="1">{"'Sheet1'!$L$16"}</definedName>
    <definedName name="______hu2" localSheetId="12" hidden="1">{"'Sheet1'!$L$16"}</definedName>
    <definedName name="______hu2" localSheetId="11" hidden="1">{"'Sheet1'!$L$16"}</definedName>
    <definedName name="______hu2" localSheetId="13" hidden="1">{"'Sheet1'!$L$16"}</definedName>
    <definedName name="______hu2" hidden="1">{"'Sheet1'!$L$16"}</definedName>
    <definedName name="______hu5" localSheetId="12" hidden="1">{"'Sheet1'!$L$16"}</definedName>
    <definedName name="______hu5" localSheetId="11" hidden="1">{"'Sheet1'!$L$16"}</definedName>
    <definedName name="______hu5" localSheetId="13" hidden="1">{"'Sheet1'!$L$16"}</definedName>
    <definedName name="______hu5" hidden="1">{"'Sheet1'!$L$16"}</definedName>
    <definedName name="______hu6" localSheetId="12" hidden="1">{"'Sheet1'!$L$16"}</definedName>
    <definedName name="______hu6" localSheetId="11" hidden="1">{"'Sheet1'!$L$16"}</definedName>
    <definedName name="______hu6" localSheetId="13" hidden="1">{"'Sheet1'!$L$16"}</definedName>
    <definedName name="______hu6" hidden="1">{"'Sheet1'!$L$16"}</definedName>
    <definedName name="______hu7" localSheetId="12" hidden="1">{"'Sheet1'!$L$16"}</definedName>
    <definedName name="______hu7" localSheetId="11" hidden="1">{"'Sheet1'!$L$16"}</definedName>
    <definedName name="______hu7" localSheetId="13" hidden="1">{"'Sheet1'!$L$16"}</definedName>
    <definedName name="______hu7" hidden="1">{"'Sheet1'!$L$16"}</definedName>
    <definedName name="______KCM1" localSheetId="12" hidden="1">{"'Sheet1'!$L$16"}</definedName>
    <definedName name="______KCM1" localSheetId="11" hidden="1">{"'Sheet1'!$L$16"}</definedName>
    <definedName name="______KCM1" localSheetId="13" hidden="1">{"'Sheet1'!$L$16"}</definedName>
    <definedName name="______KCM1" hidden="1">{"'Sheet1'!$L$16"}</definedName>
    <definedName name="______Lan1" localSheetId="12" hidden="1">{"'Sheet1'!$L$16"}</definedName>
    <definedName name="______Lan1" localSheetId="11" hidden="1">{"'Sheet1'!$L$16"}</definedName>
    <definedName name="______Lan1" localSheetId="13" hidden="1">{"'Sheet1'!$L$16"}</definedName>
    <definedName name="______Lan1" hidden="1">{"'Sheet1'!$L$16"}</definedName>
    <definedName name="______LAN3" localSheetId="12" hidden="1">{"'Sheet1'!$L$16"}</definedName>
    <definedName name="______LAN3" localSheetId="11" hidden="1">{"'Sheet1'!$L$16"}</definedName>
    <definedName name="______LAN3" localSheetId="13" hidden="1">{"'Sheet1'!$L$16"}</definedName>
    <definedName name="______LAN3" hidden="1">{"'Sheet1'!$L$16"}</definedName>
    <definedName name="______NSO2" localSheetId="12" hidden="1">{"'Sheet1'!$L$16"}</definedName>
    <definedName name="______NSO2" localSheetId="11" hidden="1">{"'Sheet1'!$L$16"}</definedName>
    <definedName name="______NSO2" localSheetId="13" hidden="1">{"'Sheet1'!$L$16"}</definedName>
    <definedName name="______NSO2" hidden="1">{"'Sheet1'!$L$16"}</definedName>
    <definedName name="______PA3" localSheetId="12" hidden="1">{"'Sheet1'!$L$16"}</definedName>
    <definedName name="______PA3" localSheetId="11" hidden="1">{"'Sheet1'!$L$16"}</definedName>
    <definedName name="______PA3" localSheetId="13" hidden="1">{"'Sheet1'!$L$16"}</definedName>
    <definedName name="______PA3" hidden="1">{"'Sheet1'!$L$16"}</definedName>
    <definedName name="______T10" localSheetId="12" hidden="1">{"'Sheet1'!$L$16"}</definedName>
    <definedName name="______T10" localSheetId="11" hidden="1">{"'Sheet1'!$L$16"}</definedName>
    <definedName name="______T10" localSheetId="13" hidden="1">{"'Sheet1'!$L$16"}</definedName>
    <definedName name="______T10" hidden="1">{"'Sheet1'!$L$16"}</definedName>
    <definedName name="______tb2" localSheetId="12" hidden="1">{"'Sheet1'!$L$16"}</definedName>
    <definedName name="______tb2" localSheetId="11" hidden="1">{"'Sheet1'!$L$16"}</definedName>
    <definedName name="______tb2" localSheetId="13" hidden="1">{"'Sheet1'!$L$16"}</definedName>
    <definedName name="______tb2" hidden="1">{"'Sheet1'!$L$16"}</definedName>
    <definedName name="______TM2" localSheetId="12" hidden="1">{"'Sheet1'!$L$16"}</definedName>
    <definedName name="______TM2" localSheetId="11" hidden="1">{"'Sheet1'!$L$16"}</definedName>
    <definedName name="______TM2" localSheetId="13" hidden="1">{"'Sheet1'!$L$16"}</definedName>
    <definedName name="______TM2" hidden="1">{"'Sheet1'!$L$16"}</definedName>
    <definedName name="______tt3" localSheetId="12" hidden="1">{"'Sheet1'!$L$16"}</definedName>
    <definedName name="______tt3" localSheetId="11" hidden="1">{"'Sheet1'!$L$16"}</definedName>
    <definedName name="______tt3" localSheetId="13" hidden="1">{"'Sheet1'!$L$16"}</definedName>
    <definedName name="______tt3" hidden="1">{"'Sheet1'!$L$16"}</definedName>
    <definedName name="______vl2" localSheetId="12" hidden="1">{"'Sheet1'!$L$16"}</definedName>
    <definedName name="______vl2" localSheetId="11" hidden="1">{"'Sheet1'!$L$16"}</definedName>
    <definedName name="______vl2" localSheetId="13" hidden="1">{"'Sheet1'!$L$16"}</definedName>
    <definedName name="______vl2" hidden="1">{"'Sheet1'!$L$16"}</definedName>
    <definedName name="_____a1" localSheetId="12" hidden="1">{"'Sheet1'!$L$16"}</definedName>
    <definedName name="_____a1" localSheetId="11" hidden="1">{"'Sheet1'!$L$16"}</definedName>
    <definedName name="_____a1" localSheetId="13" hidden="1">{"'Sheet1'!$L$16"}</definedName>
    <definedName name="_____a1" hidden="1">{"'Sheet1'!$L$16"}</definedName>
    <definedName name="_____a129" localSheetId="12" hidden="1">{"Offgrid",#N/A,FALSE,"OFFGRID";"Region",#N/A,FALSE,"REGION";"Offgrid -2",#N/A,FALSE,"OFFGRID";"WTP",#N/A,FALSE,"WTP";"WTP -2",#N/A,FALSE,"WTP";"Project",#N/A,FALSE,"PROJECT";"Summary -2",#N/A,FALSE,"SUMMARY"}</definedName>
    <definedName name="_____a129" localSheetId="11" hidden="1">{"Offgrid",#N/A,FALSE,"OFFGRID";"Region",#N/A,FALSE,"REGION";"Offgrid -2",#N/A,FALSE,"OFFGRID";"WTP",#N/A,FALSE,"WTP";"WTP -2",#N/A,FALSE,"WTP";"Project",#N/A,FALSE,"PROJECT";"Summary -2",#N/A,FALSE,"SUMMARY"}</definedName>
    <definedName name="_____a129" localSheetId="13"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12" hidden="1">{"Offgrid",#N/A,FALSE,"OFFGRID";"Region",#N/A,FALSE,"REGION";"Offgrid -2",#N/A,FALSE,"OFFGRID";"WTP",#N/A,FALSE,"WTP";"WTP -2",#N/A,FALSE,"WTP";"Project",#N/A,FALSE,"PROJECT";"Summary -2",#N/A,FALSE,"SUMMARY"}</definedName>
    <definedName name="_____a130" localSheetId="11" hidden="1">{"Offgrid",#N/A,FALSE,"OFFGRID";"Region",#N/A,FALSE,"REGION";"Offgrid -2",#N/A,FALSE,"OFFGRID";"WTP",#N/A,FALSE,"WTP";"WTP -2",#N/A,FALSE,"WTP";"Project",#N/A,FALSE,"PROJECT";"Summary -2",#N/A,FALSE,"SUMMARY"}</definedName>
    <definedName name="_____a130" localSheetId="13"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a2" localSheetId="12" hidden="1">{"'Sheet1'!$L$16"}</definedName>
    <definedName name="_____a2" localSheetId="11" hidden="1">{"'Sheet1'!$L$16"}</definedName>
    <definedName name="_____a2" localSheetId="13" hidden="1">{"'Sheet1'!$L$16"}</definedName>
    <definedName name="_____a2" hidden="1">{"'Sheet1'!$L$16"}</definedName>
    <definedName name="_____a3" localSheetId="12" hidden="1">{"'Sheet1'!$L$16"}</definedName>
    <definedName name="_____a3" localSheetId="11" hidden="1">{"'Sheet1'!$L$16"}</definedName>
    <definedName name="_____a3" localSheetId="13" hidden="1">{"'Sheet1'!$L$16"}</definedName>
    <definedName name="_____a3" hidden="1">{"'Sheet1'!$L$16"}</definedName>
    <definedName name="_____d1500" localSheetId="12" hidden="1">{"'Sheet1'!$L$16"}</definedName>
    <definedName name="_____d1500" localSheetId="11" hidden="1">{"'Sheet1'!$L$16"}</definedName>
    <definedName name="_____d1500" localSheetId="13" hidden="1">{"'Sheet1'!$L$16"}</definedName>
    <definedName name="_____d1500" hidden="1">{"'Sheet1'!$L$16"}</definedName>
    <definedName name="_____d1600" localSheetId="12" hidden="1">{"'Sheet1'!$L$16"}</definedName>
    <definedName name="_____d1600" localSheetId="11" hidden="1">{"'Sheet1'!$L$16"}</definedName>
    <definedName name="_____d1600" localSheetId="13" hidden="1">{"'Sheet1'!$L$16"}</definedName>
    <definedName name="_____d1600" hidden="1">{"'Sheet1'!$L$16"}</definedName>
    <definedName name="_____f5" localSheetId="12" hidden="1">{"'Sheet1'!$L$16"}</definedName>
    <definedName name="_____f5" localSheetId="11" hidden="1">{"'Sheet1'!$L$16"}</definedName>
    <definedName name="_____f5" localSheetId="13" hidden="1">{"'Sheet1'!$L$16"}</definedName>
    <definedName name="_____f5" hidden="1">{"'Sheet1'!$L$16"}</definedName>
    <definedName name="_____go8" localSheetId="12" hidden="1">{"'Sheet1'!$L$16"}</definedName>
    <definedName name="_____go8" localSheetId="11" hidden="1">{"'Sheet1'!$L$16"}</definedName>
    <definedName name="_____go8" localSheetId="13" hidden="1">{"'Sheet1'!$L$16"}</definedName>
    <definedName name="_____go8" hidden="1">{"'Sheet1'!$L$16"}</definedName>
    <definedName name="_____Goi8" localSheetId="12" hidden="1">{"'Sheet1'!$L$16"}</definedName>
    <definedName name="_____Goi8" localSheetId="11" hidden="1">{"'Sheet1'!$L$16"}</definedName>
    <definedName name="_____Goi8" localSheetId="13" hidden="1">{"'Sheet1'!$L$16"}</definedName>
    <definedName name="_____Goi8" hidden="1">{"'Sheet1'!$L$16"}</definedName>
    <definedName name="_____h1" localSheetId="12" hidden="1">{"'Sheet1'!$L$16"}</definedName>
    <definedName name="_____h1" localSheetId="11" hidden="1">{"'Sheet1'!$L$16"}</definedName>
    <definedName name="_____h1" localSheetId="13" hidden="1">{"'Sheet1'!$L$16"}</definedName>
    <definedName name="_____h1" hidden="1">{"'Sheet1'!$L$16"}</definedName>
    <definedName name="_____h10" localSheetId="12" hidden="1">{#N/A,#N/A,FALSE,"Chi tiÆt"}</definedName>
    <definedName name="_____h10" localSheetId="11" hidden="1">{#N/A,#N/A,FALSE,"Chi tiÆt"}</definedName>
    <definedName name="_____h10" localSheetId="13" hidden="1">{#N/A,#N/A,FALSE,"Chi tiÆt"}</definedName>
    <definedName name="_____h10" hidden="1">{#N/A,#N/A,FALSE,"Chi tiÆt"}</definedName>
    <definedName name="_____h2" localSheetId="12" hidden="1">{"'Sheet1'!$L$16"}</definedName>
    <definedName name="_____h2" localSheetId="11" hidden="1">{"'Sheet1'!$L$16"}</definedName>
    <definedName name="_____h2" localSheetId="13" hidden="1">{"'Sheet1'!$L$16"}</definedName>
    <definedName name="_____h2" hidden="1">{"'Sheet1'!$L$16"}</definedName>
    <definedName name="_____h3" localSheetId="12" hidden="1">{"'Sheet1'!$L$16"}</definedName>
    <definedName name="_____h3" localSheetId="11" hidden="1">{"'Sheet1'!$L$16"}</definedName>
    <definedName name="_____h3" localSheetId="13" hidden="1">{"'Sheet1'!$L$16"}</definedName>
    <definedName name="_____h3" hidden="1">{"'Sheet1'!$L$16"}</definedName>
    <definedName name="_____h5" localSheetId="12" hidden="1">{"'Sheet1'!$L$16"}</definedName>
    <definedName name="_____h5" localSheetId="11" hidden="1">{"'Sheet1'!$L$16"}</definedName>
    <definedName name="_____h5" localSheetId="13" hidden="1">{"'Sheet1'!$L$16"}</definedName>
    <definedName name="_____h5" hidden="1">{"'Sheet1'!$L$16"}</definedName>
    <definedName name="_____h6" localSheetId="12" hidden="1">{"'Sheet1'!$L$16"}</definedName>
    <definedName name="_____h6" localSheetId="11" hidden="1">{"'Sheet1'!$L$16"}</definedName>
    <definedName name="_____h6" localSheetId="13" hidden="1">{"'Sheet1'!$L$16"}</definedName>
    <definedName name="_____h6" hidden="1">{"'Sheet1'!$L$16"}</definedName>
    <definedName name="_____h7" localSheetId="12" hidden="1">{"'Sheet1'!$L$16"}</definedName>
    <definedName name="_____h7" localSheetId="11" hidden="1">{"'Sheet1'!$L$16"}</definedName>
    <definedName name="_____h7" localSheetId="13" hidden="1">{"'Sheet1'!$L$16"}</definedName>
    <definedName name="_____h7" hidden="1">{"'Sheet1'!$L$16"}</definedName>
    <definedName name="_____h8" localSheetId="12" hidden="1">{"'Sheet1'!$L$16"}</definedName>
    <definedName name="_____h8" localSheetId="11" hidden="1">{"'Sheet1'!$L$16"}</definedName>
    <definedName name="_____h8" localSheetId="13" hidden="1">{"'Sheet1'!$L$16"}</definedName>
    <definedName name="_____h8" hidden="1">{"'Sheet1'!$L$16"}</definedName>
    <definedName name="_____h9" localSheetId="12" hidden="1">{"'Sheet1'!$L$16"}</definedName>
    <definedName name="_____h9" localSheetId="11" hidden="1">{"'Sheet1'!$L$16"}</definedName>
    <definedName name="_____h9" localSheetId="13" hidden="1">{"'Sheet1'!$L$16"}</definedName>
    <definedName name="_____h9" hidden="1">{"'Sheet1'!$L$16"}</definedName>
    <definedName name="_____hu1" localSheetId="12" hidden="1">{"'Sheet1'!$L$16"}</definedName>
    <definedName name="_____hu1" localSheetId="11" hidden="1">{"'Sheet1'!$L$16"}</definedName>
    <definedName name="_____hu1" localSheetId="13" hidden="1">{"'Sheet1'!$L$16"}</definedName>
    <definedName name="_____hu1" hidden="1">{"'Sheet1'!$L$16"}</definedName>
    <definedName name="_____hu2" localSheetId="12" hidden="1">{"'Sheet1'!$L$16"}</definedName>
    <definedName name="_____hu2" localSheetId="11" hidden="1">{"'Sheet1'!$L$16"}</definedName>
    <definedName name="_____hu2" localSheetId="13" hidden="1">{"'Sheet1'!$L$16"}</definedName>
    <definedName name="_____hu2" hidden="1">{"'Sheet1'!$L$16"}</definedName>
    <definedName name="_____hu5" localSheetId="12" hidden="1">{"'Sheet1'!$L$16"}</definedName>
    <definedName name="_____hu5" localSheetId="11" hidden="1">{"'Sheet1'!$L$16"}</definedName>
    <definedName name="_____hu5" localSheetId="13" hidden="1">{"'Sheet1'!$L$16"}</definedName>
    <definedName name="_____hu5" hidden="1">{"'Sheet1'!$L$16"}</definedName>
    <definedName name="_____hu6" localSheetId="12" hidden="1">{"'Sheet1'!$L$16"}</definedName>
    <definedName name="_____hu6" localSheetId="11" hidden="1">{"'Sheet1'!$L$16"}</definedName>
    <definedName name="_____hu6" localSheetId="13" hidden="1">{"'Sheet1'!$L$16"}</definedName>
    <definedName name="_____hu6" hidden="1">{"'Sheet1'!$L$16"}</definedName>
    <definedName name="_____hu7" localSheetId="12" hidden="1">{"'Sheet1'!$L$16"}</definedName>
    <definedName name="_____hu7" localSheetId="11" hidden="1">{"'Sheet1'!$L$16"}</definedName>
    <definedName name="_____hu7" localSheetId="13" hidden="1">{"'Sheet1'!$L$16"}</definedName>
    <definedName name="_____hu7" hidden="1">{"'Sheet1'!$L$16"}</definedName>
    <definedName name="_____KCM1" localSheetId="12" hidden="1">{"'Sheet1'!$L$16"}</definedName>
    <definedName name="_____KCM1" localSheetId="11" hidden="1">{"'Sheet1'!$L$16"}</definedName>
    <definedName name="_____KCM1" localSheetId="13" hidden="1">{"'Sheet1'!$L$16"}</definedName>
    <definedName name="_____KCM1" hidden="1">{"'Sheet1'!$L$16"}</definedName>
    <definedName name="_____Lan1" localSheetId="12" hidden="1">{"'Sheet1'!$L$16"}</definedName>
    <definedName name="_____Lan1" localSheetId="11" hidden="1">{"'Sheet1'!$L$16"}</definedName>
    <definedName name="_____Lan1" localSheetId="13" hidden="1">{"'Sheet1'!$L$16"}</definedName>
    <definedName name="_____Lan1" hidden="1">{"'Sheet1'!$L$16"}</definedName>
    <definedName name="_____LAN3" localSheetId="12" hidden="1">{"'Sheet1'!$L$16"}</definedName>
    <definedName name="_____LAN3" localSheetId="11" hidden="1">{"'Sheet1'!$L$16"}</definedName>
    <definedName name="_____LAN3" localSheetId="13" hidden="1">{"'Sheet1'!$L$16"}</definedName>
    <definedName name="_____LAN3" hidden="1">{"'Sheet1'!$L$16"}</definedName>
    <definedName name="_____M2" localSheetId="12" hidden="1">{"'Sheet1'!$L$16"}</definedName>
    <definedName name="_____M2" localSheetId="11" hidden="1">{"'Sheet1'!$L$16"}</definedName>
    <definedName name="_____M2" localSheetId="13" hidden="1">{"'Sheet1'!$L$16"}</definedName>
    <definedName name="_____M2" hidden="1">{"'Sheet1'!$L$16"}</definedName>
    <definedName name="_____ns02" localSheetId="12" hidden="1">{"'Sheet1'!$L$16"}</definedName>
    <definedName name="_____ns02" localSheetId="11" hidden="1">{"'Sheet1'!$L$16"}</definedName>
    <definedName name="_____ns02" localSheetId="13" hidden="1">{"'Sheet1'!$L$16"}</definedName>
    <definedName name="_____ns02" hidden="1">{"'Sheet1'!$L$16"}</definedName>
    <definedName name="_____NSO2" localSheetId="12" hidden="1">{"'Sheet1'!$L$16"}</definedName>
    <definedName name="_____NSO2" localSheetId="11" hidden="1">{"'Sheet1'!$L$16"}</definedName>
    <definedName name="_____NSO2" localSheetId="13" hidden="1">{"'Sheet1'!$L$16"}</definedName>
    <definedName name="_____NSO2" hidden="1">{"'Sheet1'!$L$16"}</definedName>
    <definedName name="_____PA3" localSheetId="12" hidden="1">{"'Sheet1'!$L$16"}</definedName>
    <definedName name="_____PA3" localSheetId="11" hidden="1">{"'Sheet1'!$L$16"}</definedName>
    <definedName name="_____PA3" localSheetId="13" hidden="1">{"'Sheet1'!$L$16"}</definedName>
    <definedName name="_____PA3" hidden="1">{"'Sheet1'!$L$16"}</definedName>
    <definedName name="_____T10" localSheetId="12" hidden="1">{"'Sheet1'!$L$16"}</definedName>
    <definedName name="_____T10" localSheetId="11" hidden="1">{"'Sheet1'!$L$16"}</definedName>
    <definedName name="_____T10" localSheetId="13" hidden="1">{"'Sheet1'!$L$16"}</definedName>
    <definedName name="_____T10" hidden="1">{"'Sheet1'!$L$16"}</definedName>
    <definedName name="_____tb2" localSheetId="12" hidden="1">{"'Sheet1'!$L$16"}</definedName>
    <definedName name="_____tb2" localSheetId="11" hidden="1">{"'Sheet1'!$L$16"}</definedName>
    <definedName name="_____tb2" localSheetId="13" hidden="1">{"'Sheet1'!$L$16"}</definedName>
    <definedName name="_____tb2" hidden="1">{"'Sheet1'!$L$16"}</definedName>
    <definedName name="_____TM2" localSheetId="12" hidden="1">{"'Sheet1'!$L$16"}</definedName>
    <definedName name="_____TM2" localSheetId="11" hidden="1">{"'Sheet1'!$L$16"}</definedName>
    <definedName name="_____TM2" localSheetId="13" hidden="1">{"'Sheet1'!$L$16"}</definedName>
    <definedName name="_____TM2" hidden="1">{"'Sheet1'!$L$16"}</definedName>
    <definedName name="_____tt3" localSheetId="12" hidden="1">{"'Sheet1'!$L$16"}</definedName>
    <definedName name="_____tt3" localSheetId="11" hidden="1">{"'Sheet1'!$L$16"}</definedName>
    <definedName name="_____tt3" localSheetId="13" hidden="1">{"'Sheet1'!$L$16"}</definedName>
    <definedName name="_____tt3" hidden="1">{"'Sheet1'!$L$16"}</definedName>
    <definedName name="_____vl2" localSheetId="12" hidden="1">{"'Sheet1'!$L$16"}</definedName>
    <definedName name="_____vl2" localSheetId="11" hidden="1">{"'Sheet1'!$L$16"}</definedName>
    <definedName name="_____vl2" localSheetId="13" hidden="1">{"'Sheet1'!$L$16"}</definedName>
    <definedName name="_____vl2" hidden="1">{"'Sheet1'!$L$16"}</definedName>
    <definedName name="____a1" localSheetId="12" hidden="1">{"'Sheet1'!$L$16"}</definedName>
    <definedName name="____a1" localSheetId="11" hidden="1">{"'Sheet1'!$L$16"}</definedName>
    <definedName name="____a1" localSheetId="13" hidden="1">{"'Sheet1'!$L$16"}</definedName>
    <definedName name="____a1" hidden="1">{"'Sheet1'!$L$16"}</definedName>
    <definedName name="____a129" localSheetId="12" hidden="1">{"Offgrid",#N/A,FALSE,"OFFGRID";"Region",#N/A,FALSE,"REGION";"Offgrid -2",#N/A,FALSE,"OFFGRID";"WTP",#N/A,FALSE,"WTP";"WTP -2",#N/A,FALSE,"WTP";"Project",#N/A,FALSE,"PROJECT";"Summary -2",#N/A,FALSE,"SUMMARY"}</definedName>
    <definedName name="____a129" localSheetId="11" hidden="1">{"Offgrid",#N/A,FALSE,"OFFGRID";"Region",#N/A,FALSE,"REGION";"Offgrid -2",#N/A,FALSE,"OFFGRID";"WTP",#N/A,FALSE,"WTP";"WTP -2",#N/A,FALSE,"WTP";"Project",#N/A,FALSE,"PROJECT";"Summary -2",#N/A,FALSE,"SUMMARY"}</definedName>
    <definedName name="____a129" localSheetId="13"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2" hidden="1">{"Offgrid",#N/A,FALSE,"OFFGRID";"Region",#N/A,FALSE,"REGION";"Offgrid -2",#N/A,FALSE,"OFFGRID";"WTP",#N/A,FALSE,"WTP";"WTP -2",#N/A,FALSE,"WTP";"Project",#N/A,FALSE,"PROJECT";"Summary -2",#N/A,FALSE,"SUMMARY"}</definedName>
    <definedName name="____a130" localSheetId="11" hidden="1">{"Offgrid",#N/A,FALSE,"OFFGRID";"Region",#N/A,FALSE,"REGION";"Offgrid -2",#N/A,FALSE,"OFFGRID";"WTP",#N/A,FALSE,"WTP";"WTP -2",#N/A,FALSE,"WTP";"Project",#N/A,FALSE,"PROJECT";"Summary -2",#N/A,FALSE,"SUMMARY"}</definedName>
    <definedName name="____a130" localSheetId="13"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a2" localSheetId="12" hidden="1">{"'Sheet1'!$L$16"}</definedName>
    <definedName name="____a2" localSheetId="11" hidden="1">{"'Sheet1'!$L$16"}</definedName>
    <definedName name="____a2" localSheetId="13" hidden="1">{"'Sheet1'!$L$16"}</definedName>
    <definedName name="____a2" hidden="1">{"'Sheet1'!$L$16"}</definedName>
    <definedName name="____a3" localSheetId="12" hidden="1">{"'Sheet1'!$L$16"}</definedName>
    <definedName name="____a3" localSheetId="11" hidden="1">{"'Sheet1'!$L$16"}</definedName>
    <definedName name="____a3" localSheetId="13" hidden="1">{"'Sheet1'!$L$16"}</definedName>
    <definedName name="____a3" hidden="1">{"'Sheet1'!$L$16"}</definedName>
    <definedName name="____d1500" localSheetId="12" hidden="1">{"'Sheet1'!$L$16"}</definedName>
    <definedName name="____d1500" localSheetId="11" hidden="1">{"'Sheet1'!$L$16"}</definedName>
    <definedName name="____d1500" localSheetId="13" hidden="1">{"'Sheet1'!$L$16"}</definedName>
    <definedName name="____d1500" hidden="1">{"'Sheet1'!$L$16"}</definedName>
    <definedName name="____d1600" localSheetId="12" hidden="1">{"'Sheet1'!$L$16"}</definedName>
    <definedName name="____d1600" localSheetId="11" hidden="1">{"'Sheet1'!$L$16"}</definedName>
    <definedName name="____d1600" localSheetId="13" hidden="1">{"'Sheet1'!$L$16"}</definedName>
    <definedName name="____d1600" hidden="1">{"'Sheet1'!$L$16"}</definedName>
    <definedName name="____f5" localSheetId="12" hidden="1">{"'Sheet1'!$L$16"}</definedName>
    <definedName name="____f5" localSheetId="11" hidden="1">{"'Sheet1'!$L$16"}</definedName>
    <definedName name="____f5" localSheetId="13" hidden="1">{"'Sheet1'!$L$16"}</definedName>
    <definedName name="____f5" hidden="1">{"'Sheet1'!$L$16"}</definedName>
    <definedName name="____go8" localSheetId="12" hidden="1">{"'Sheet1'!$L$16"}</definedName>
    <definedName name="____go8" localSheetId="11" hidden="1">{"'Sheet1'!$L$16"}</definedName>
    <definedName name="____go8" localSheetId="13" hidden="1">{"'Sheet1'!$L$16"}</definedName>
    <definedName name="____go8" hidden="1">{"'Sheet1'!$L$16"}</definedName>
    <definedName name="____Goi8" localSheetId="12" hidden="1">{"'Sheet1'!$L$16"}</definedName>
    <definedName name="____Goi8" localSheetId="11" hidden="1">{"'Sheet1'!$L$16"}</definedName>
    <definedName name="____Goi8" localSheetId="13" hidden="1">{"'Sheet1'!$L$16"}</definedName>
    <definedName name="____Goi8" hidden="1">{"'Sheet1'!$L$16"}</definedName>
    <definedName name="____h1" localSheetId="12" hidden="1">{"'Sheet1'!$L$16"}</definedName>
    <definedName name="____h1" localSheetId="11" hidden="1">{"'Sheet1'!$L$16"}</definedName>
    <definedName name="____h1" localSheetId="13" hidden="1">{"'Sheet1'!$L$16"}</definedName>
    <definedName name="____h1" hidden="1">{"'Sheet1'!$L$16"}</definedName>
    <definedName name="____h10" localSheetId="12" hidden="1">{#N/A,#N/A,FALSE,"Chi tiÆt"}</definedName>
    <definedName name="____h10" localSheetId="11" hidden="1">{#N/A,#N/A,FALSE,"Chi tiÆt"}</definedName>
    <definedName name="____h10" localSheetId="13" hidden="1">{#N/A,#N/A,FALSE,"Chi tiÆt"}</definedName>
    <definedName name="____h10" hidden="1">{#N/A,#N/A,FALSE,"Chi tiÆt"}</definedName>
    <definedName name="____h2" localSheetId="12" hidden="1">{"'Sheet1'!$L$16"}</definedName>
    <definedName name="____h2" localSheetId="11" hidden="1">{"'Sheet1'!$L$16"}</definedName>
    <definedName name="____h2" localSheetId="13" hidden="1">{"'Sheet1'!$L$16"}</definedName>
    <definedName name="____h2" hidden="1">{"'Sheet1'!$L$16"}</definedName>
    <definedName name="____h3" localSheetId="12" hidden="1">{"'Sheet1'!$L$16"}</definedName>
    <definedName name="____h3" localSheetId="11" hidden="1">{"'Sheet1'!$L$16"}</definedName>
    <definedName name="____h3" localSheetId="13" hidden="1">{"'Sheet1'!$L$16"}</definedName>
    <definedName name="____h3" hidden="1">{"'Sheet1'!$L$16"}</definedName>
    <definedName name="____h5" localSheetId="12" hidden="1">{"'Sheet1'!$L$16"}</definedName>
    <definedName name="____h5" localSheetId="11" hidden="1">{"'Sheet1'!$L$16"}</definedName>
    <definedName name="____h5" localSheetId="13" hidden="1">{"'Sheet1'!$L$16"}</definedName>
    <definedName name="____h5" hidden="1">{"'Sheet1'!$L$16"}</definedName>
    <definedName name="____h6" localSheetId="12" hidden="1">{"'Sheet1'!$L$16"}</definedName>
    <definedName name="____h6" localSheetId="11" hidden="1">{"'Sheet1'!$L$16"}</definedName>
    <definedName name="____h6" localSheetId="13" hidden="1">{"'Sheet1'!$L$16"}</definedName>
    <definedName name="____h6" hidden="1">{"'Sheet1'!$L$16"}</definedName>
    <definedName name="____h7" localSheetId="12" hidden="1">{"'Sheet1'!$L$16"}</definedName>
    <definedName name="____h7" localSheetId="11" hidden="1">{"'Sheet1'!$L$16"}</definedName>
    <definedName name="____h7" localSheetId="13" hidden="1">{"'Sheet1'!$L$16"}</definedName>
    <definedName name="____h7" hidden="1">{"'Sheet1'!$L$16"}</definedName>
    <definedName name="____h8" localSheetId="12" hidden="1">{"'Sheet1'!$L$16"}</definedName>
    <definedName name="____h8" localSheetId="11" hidden="1">{"'Sheet1'!$L$16"}</definedName>
    <definedName name="____h8" localSheetId="13" hidden="1">{"'Sheet1'!$L$16"}</definedName>
    <definedName name="____h8" hidden="1">{"'Sheet1'!$L$16"}</definedName>
    <definedName name="____h9" localSheetId="12" hidden="1">{"'Sheet1'!$L$16"}</definedName>
    <definedName name="____h9" localSheetId="11" hidden="1">{"'Sheet1'!$L$16"}</definedName>
    <definedName name="____h9" localSheetId="13" hidden="1">{"'Sheet1'!$L$16"}</definedName>
    <definedName name="____h9" hidden="1">{"'Sheet1'!$L$16"}</definedName>
    <definedName name="____hu1" localSheetId="12" hidden="1">{"'Sheet1'!$L$16"}</definedName>
    <definedName name="____hu1" localSheetId="11" hidden="1">{"'Sheet1'!$L$16"}</definedName>
    <definedName name="____hu1" localSheetId="13" hidden="1">{"'Sheet1'!$L$16"}</definedName>
    <definedName name="____hu1" hidden="1">{"'Sheet1'!$L$16"}</definedName>
    <definedName name="____hu2" localSheetId="12" hidden="1">{"'Sheet1'!$L$16"}</definedName>
    <definedName name="____hu2" localSheetId="11" hidden="1">{"'Sheet1'!$L$16"}</definedName>
    <definedName name="____hu2" localSheetId="13" hidden="1">{"'Sheet1'!$L$16"}</definedName>
    <definedName name="____hu2" hidden="1">{"'Sheet1'!$L$16"}</definedName>
    <definedName name="____hu5" localSheetId="12" hidden="1">{"'Sheet1'!$L$16"}</definedName>
    <definedName name="____hu5" localSheetId="11" hidden="1">{"'Sheet1'!$L$16"}</definedName>
    <definedName name="____hu5" localSheetId="13" hidden="1">{"'Sheet1'!$L$16"}</definedName>
    <definedName name="____hu5" hidden="1">{"'Sheet1'!$L$16"}</definedName>
    <definedName name="____hu6" localSheetId="12" hidden="1">{"'Sheet1'!$L$16"}</definedName>
    <definedName name="____hu6" localSheetId="11" hidden="1">{"'Sheet1'!$L$16"}</definedName>
    <definedName name="____hu6" localSheetId="13" hidden="1">{"'Sheet1'!$L$16"}</definedName>
    <definedName name="____hu6" hidden="1">{"'Sheet1'!$L$16"}</definedName>
    <definedName name="____hu7" localSheetId="12" hidden="1">{"'Sheet1'!$L$16"}</definedName>
    <definedName name="____hu7" localSheetId="11" hidden="1">{"'Sheet1'!$L$16"}</definedName>
    <definedName name="____hu7" localSheetId="13" hidden="1">{"'Sheet1'!$L$16"}</definedName>
    <definedName name="____hu7" hidden="1">{"'Sheet1'!$L$16"}</definedName>
    <definedName name="____KCM1" localSheetId="12" hidden="1">{"'Sheet1'!$L$16"}</definedName>
    <definedName name="____KCM1" localSheetId="11" hidden="1">{"'Sheet1'!$L$16"}</definedName>
    <definedName name="____KCM1" localSheetId="13" hidden="1">{"'Sheet1'!$L$16"}</definedName>
    <definedName name="____KCM1" hidden="1">{"'Sheet1'!$L$16"}</definedName>
    <definedName name="____Lan1" localSheetId="12" hidden="1">{"'Sheet1'!$L$16"}</definedName>
    <definedName name="____Lan1" localSheetId="11" hidden="1">{"'Sheet1'!$L$16"}</definedName>
    <definedName name="____Lan1" localSheetId="13" hidden="1">{"'Sheet1'!$L$16"}</definedName>
    <definedName name="____Lan1" hidden="1">{"'Sheet1'!$L$16"}</definedName>
    <definedName name="____LAN3" localSheetId="12" hidden="1">{"'Sheet1'!$L$16"}</definedName>
    <definedName name="____LAN3" localSheetId="11" hidden="1">{"'Sheet1'!$L$16"}</definedName>
    <definedName name="____LAN3" localSheetId="13" hidden="1">{"'Sheet1'!$L$16"}</definedName>
    <definedName name="____LAN3" hidden="1">{"'Sheet1'!$L$16"}</definedName>
    <definedName name="____M2" localSheetId="12" hidden="1">{"'Sheet1'!$L$16"}</definedName>
    <definedName name="____M2" localSheetId="11" hidden="1">{"'Sheet1'!$L$16"}</definedName>
    <definedName name="____M2" localSheetId="13" hidden="1">{"'Sheet1'!$L$16"}</definedName>
    <definedName name="____M2" hidden="1">{"'Sheet1'!$L$16"}</definedName>
    <definedName name="____ns02" localSheetId="12" hidden="1">{"'Sheet1'!$L$16"}</definedName>
    <definedName name="____ns02" localSheetId="11" hidden="1">{"'Sheet1'!$L$16"}</definedName>
    <definedName name="____ns02" localSheetId="13" hidden="1">{"'Sheet1'!$L$16"}</definedName>
    <definedName name="____ns02" hidden="1">{"'Sheet1'!$L$16"}</definedName>
    <definedName name="____NSO2" localSheetId="12" hidden="1">{"'Sheet1'!$L$16"}</definedName>
    <definedName name="____NSO2" localSheetId="11" hidden="1">{"'Sheet1'!$L$16"}</definedName>
    <definedName name="____NSO2" localSheetId="13" hidden="1">{"'Sheet1'!$L$16"}</definedName>
    <definedName name="____NSO2" hidden="1">{"'Sheet1'!$L$16"}</definedName>
    <definedName name="____PA3" localSheetId="12" hidden="1">{"'Sheet1'!$L$16"}</definedName>
    <definedName name="____PA3" localSheetId="11" hidden="1">{"'Sheet1'!$L$16"}</definedName>
    <definedName name="____PA3" localSheetId="13" hidden="1">{"'Sheet1'!$L$16"}</definedName>
    <definedName name="____PA3" hidden="1">{"'Sheet1'!$L$16"}</definedName>
    <definedName name="____T10" localSheetId="12" hidden="1">{"'Sheet1'!$L$16"}</definedName>
    <definedName name="____T10" localSheetId="11" hidden="1">{"'Sheet1'!$L$16"}</definedName>
    <definedName name="____T10" localSheetId="13" hidden="1">{"'Sheet1'!$L$16"}</definedName>
    <definedName name="____T10" hidden="1">{"'Sheet1'!$L$16"}</definedName>
    <definedName name="____tb2" localSheetId="12" hidden="1">{"'Sheet1'!$L$16"}</definedName>
    <definedName name="____tb2" localSheetId="11" hidden="1">{"'Sheet1'!$L$16"}</definedName>
    <definedName name="____tb2" localSheetId="13" hidden="1">{"'Sheet1'!$L$16"}</definedName>
    <definedName name="____tb2" hidden="1">{"'Sheet1'!$L$16"}</definedName>
    <definedName name="____TM2" localSheetId="12" hidden="1">{"'Sheet1'!$L$16"}</definedName>
    <definedName name="____TM2" localSheetId="11" hidden="1">{"'Sheet1'!$L$16"}</definedName>
    <definedName name="____TM2" localSheetId="13" hidden="1">{"'Sheet1'!$L$16"}</definedName>
    <definedName name="____TM2" hidden="1">{"'Sheet1'!$L$16"}</definedName>
    <definedName name="____tt3" localSheetId="12" hidden="1">{"'Sheet1'!$L$16"}</definedName>
    <definedName name="____tt3" localSheetId="11" hidden="1">{"'Sheet1'!$L$16"}</definedName>
    <definedName name="____tt3" localSheetId="13" hidden="1">{"'Sheet1'!$L$16"}</definedName>
    <definedName name="____tt3" hidden="1">{"'Sheet1'!$L$16"}</definedName>
    <definedName name="____vl2" localSheetId="12" hidden="1">{"'Sheet1'!$L$16"}</definedName>
    <definedName name="____vl2" localSheetId="11" hidden="1">{"'Sheet1'!$L$16"}</definedName>
    <definedName name="____vl2" localSheetId="13" hidden="1">{"'Sheet1'!$L$16"}</definedName>
    <definedName name="____vl2" hidden="1">{"'Sheet1'!$L$16"}</definedName>
    <definedName name="___a1" localSheetId="12" hidden="1">{"'Sheet1'!$L$16"}</definedName>
    <definedName name="___a1" localSheetId="11" hidden="1">{"'Sheet1'!$L$16"}</definedName>
    <definedName name="___a1" localSheetId="13" hidden="1">{"'Sheet1'!$L$16"}</definedName>
    <definedName name="___a1" hidden="1">{"'Sheet1'!$L$16"}</definedName>
    <definedName name="___a129" localSheetId="12" hidden="1">{"Offgrid",#N/A,FALSE,"OFFGRID";"Region",#N/A,FALSE,"REGION";"Offgrid -2",#N/A,FALSE,"OFFGRID";"WTP",#N/A,FALSE,"WTP";"WTP -2",#N/A,FALSE,"WTP";"Project",#N/A,FALSE,"PROJECT";"Summary -2",#N/A,FALSE,"SUMMARY"}</definedName>
    <definedName name="___a129" localSheetId="11" hidden="1">{"Offgrid",#N/A,FALSE,"OFFGRID";"Region",#N/A,FALSE,"REGION";"Offgrid -2",#N/A,FALSE,"OFFGRID";"WTP",#N/A,FALSE,"WTP";"WTP -2",#N/A,FALSE,"WTP";"Project",#N/A,FALSE,"PROJECT";"Summary -2",#N/A,FALSE,"SUMMARY"}</definedName>
    <definedName name="___a129" localSheetId="13"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12" hidden="1">{"Offgrid",#N/A,FALSE,"OFFGRID";"Region",#N/A,FALSE,"REGION";"Offgrid -2",#N/A,FALSE,"OFFGRID";"WTP",#N/A,FALSE,"WTP";"WTP -2",#N/A,FALSE,"WTP";"Project",#N/A,FALSE,"PROJECT";"Summary -2",#N/A,FALSE,"SUMMARY"}</definedName>
    <definedName name="___a130" localSheetId="11" hidden="1">{"Offgrid",#N/A,FALSE,"OFFGRID";"Region",#N/A,FALSE,"REGION";"Offgrid -2",#N/A,FALSE,"OFFGRID";"WTP",#N/A,FALSE,"WTP";"WTP -2",#N/A,FALSE,"WTP";"Project",#N/A,FALSE,"PROJECT";"Summary -2",#N/A,FALSE,"SUMMARY"}</definedName>
    <definedName name="___a130" localSheetId="13"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2" localSheetId="12" hidden="1">{"'Sheet1'!$L$16"}</definedName>
    <definedName name="___a2" localSheetId="11" hidden="1">{"'Sheet1'!$L$16"}</definedName>
    <definedName name="___a2" localSheetId="13" hidden="1">{"'Sheet1'!$L$16"}</definedName>
    <definedName name="___a2" hidden="1">{"'Sheet1'!$L$16"}</definedName>
    <definedName name="___a3" localSheetId="12" hidden="1">{"'Sheet1'!$L$16"}</definedName>
    <definedName name="___a3" localSheetId="11" hidden="1">{"'Sheet1'!$L$16"}</definedName>
    <definedName name="___a3" localSheetId="13" hidden="1">{"'Sheet1'!$L$16"}</definedName>
    <definedName name="___a3" hidden="1">{"'Sheet1'!$L$16"}</definedName>
    <definedName name="___d1500" localSheetId="12" hidden="1">{"'Sheet1'!$L$16"}</definedName>
    <definedName name="___d1500" localSheetId="11" hidden="1">{"'Sheet1'!$L$16"}</definedName>
    <definedName name="___d1500" localSheetId="13" hidden="1">{"'Sheet1'!$L$16"}</definedName>
    <definedName name="___d1500" hidden="1">{"'Sheet1'!$L$16"}</definedName>
    <definedName name="___d1600" localSheetId="12" hidden="1">{"'Sheet1'!$L$16"}</definedName>
    <definedName name="___d1600" localSheetId="11" hidden="1">{"'Sheet1'!$L$16"}</definedName>
    <definedName name="___d1600" localSheetId="13" hidden="1">{"'Sheet1'!$L$16"}</definedName>
    <definedName name="___d1600" hidden="1">{"'Sheet1'!$L$16"}</definedName>
    <definedName name="___f5" localSheetId="12" hidden="1">{"'Sheet1'!$L$16"}</definedName>
    <definedName name="___f5" localSheetId="11" hidden="1">{"'Sheet1'!$L$16"}</definedName>
    <definedName name="___f5" localSheetId="13" hidden="1">{"'Sheet1'!$L$16"}</definedName>
    <definedName name="___f5" hidden="1">{"'Sheet1'!$L$16"}</definedName>
    <definedName name="___go8" localSheetId="12" hidden="1">{"'Sheet1'!$L$16"}</definedName>
    <definedName name="___go8" localSheetId="11" hidden="1">{"'Sheet1'!$L$16"}</definedName>
    <definedName name="___go8" localSheetId="13" hidden="1">{"'Sheet1'!$L$16"}</definedName>
    <definedName name="___go8" hidden="1">{"'Sheet1'!$L$16"}</definedName>
    <definedName name="___Goi8" localSheetId="12" hidden="1">{"'Sheet1'!$L$16"}</definedName>
    <definedName name="___Goi8" localSheetId="11" hidden="1">{"'Sheet1'!$L$16"}</definedName>
    <definedName name="___Goi8" localSheetId="13" hidden="1">{"'Sheet1'!$L$16"}</definedName>
    <definedName name="___Goi8" hidden="1">{"'Sheet1'!$L$16"}</definedName>
    <definedName name="___h1" localSheetId="12" hidden="1">{"'Sheet1'!$L$16"}</definedName>
    <definedName name="___h1" localSheetId="11" hidden="1">{"'Sheet1'!$L$16"}</definedName>
    <definedName name="___h1" localSheetId="13" hidden="1">{"'Sheet1'!$L$16"}</definedName>
    <definedName name="___h1" hidden="1">{"'Sheet1'!$L$16"}</definedName>
    <definedName name="___h10" localSheetId="12" hidden="1">{#N/A,#N/A,FALSE,"Chi tiÆt"}</definedName>
    <definedName name="___h10" localSheetId="11" hidden="1">{#N/A,#N/A,FALSE,"Chi tiÆt"}</definedName>
    <definedName name="___h10" localSheetId="13" hidden="1">{#N/A,#N/A,FALSE,"Chi tiÆt"}</definedName>
    <definedName name="___h10" hidden="1">{#N/A,#N/A,FALSE,"Chi tiÆt"}</definedName>
    <definedName name="___h2" localSheetId="12" hidden="1">{"'Sheet1'!$L$16"}</definedName>
    <definedName name="___h2" localSheetId="11" hidden="1">{"'Sheet1'!$L$16"}</definedName>
    <definedName name="___h2" localSheetId="13" hidden="1">{"'Sheet1'!$L$16"}</definedName>
    <definedName name="___h2" hidden="1">{"'Sheet1'!$L$16"}</definedName>
    <definedName name="___h3" localSheetId="12" hidden="1">{"'Sheet1'!$L$16"}</definedName>
    <definedName name="___h3" localSheetId="11" hidden="1">{"'Sheet1'!$L$16"}</definedName>
    <definedName name="___h3" localSheetId="13" hidden="1">{"'Sheet1'!$L$16"}</definedName>
    <definedName name="___h3" hidden="1">{"'Sheet1'!$L$16"}</definedName>
    <definedName name="___h5" localSheetId="12" hidden="1">{"'Sheet1'!$L$16"}</definedName>
    <definedName name="___h5" localSheetId="11" hidden="1">{"'Sheet1'!$L$16"}</definedName>
    <definedName name="___h5" localSheetId="13" hidden="1">{"'Sheet1'!$L$16"}</definedName>
    <definedName name="___h5" hidden="1">{"'Sheet1'!$L$16"}</definedName>
    <definedName name="___h6" localSheetId="12" hidden="1">{"'Sheet1'!$L$16"}</definedName>
    <definedName name="___h6" localSheetId="11" hidden="1">{"'Sheet1'!$L$16"}</definedName>
    <definedName name="___h6" localSheetId="13" hidden="1">{"'Sheet1'!$L$16"}</definedName>
    <definedName name="___h6" hidden="1">{"'Sheet1'!$L$16"}</definedName>
    <definedName name="___h7" localSheetId="12" hidden="1">{"'Sheet1'!$L$16"}</definedName>
    <definedName name="___h7" localSheetId="11" hidden="1">{"'Sheet1'!$L$16"}</definedName>
    <definedName name="___h7" localSheetId="13" hidden="1">{"'Sheet1'!$L$16"}</definedName>
    <definedName name="___h7" hidden="1">{"'Sheet1'!$L$16"}</definedName>
    <definedName name="___h8" localSheetId="12" hidden="1">{"'Sheet1'!$L$16"}</definedName>
    <definedName name="___h8" localSheetId="11" hidden="1">{"'Sheet1'!$L$16"}</definedName>
    <definedName name="___h8" localSheetId="13" hidden="1">{"'Sheet1'!$L$16"}</definedName>
    <definedName name="___h8" hidden="1">{"'Sheet1'!$L$16"}</definedName>
    <definedName name="___h9" localSheetId="12" hidden="1">{"'Sheet1'!$L$16"}</definedName>
    <definedName name="___h9" localSheetId="11" hidden="1">{"'Sheet1'!$L$16"}</definedName>
    <definedName name="___h9" localSheetId="13" hidden="1">{"'Sheet1'!$L$16"}</definedName>
    <definedName name="___h9" hidden="1">{"'Sheet1'!$L$16"}</definedName>
    <definedName name="___hu1" localSheetId="12" hidden="1">{"'Sheet1'!$L$16"}</definedName>
    <definedName name="___hu1" localSheetId="11" hidden="1">{"'Sheet1'!$L$16"}</definedName>
    <definedName name="___hu1" localSheetId="13" hidden="1">{"'Sheet1'!$L$16"}</definedName>
    <definedName name="___hu1" hidden="1">{"'Sheet1'!$L$16"}</definedName>
    <definedName name="___hu2" localSheetId="12" hidden="1">{"'Sheet1'!$L$16"}</definedName>
    <definedName name="___hu2" localSheetId="11" hidden="1">{"'Sheet1'!$L$16"}</definedName>
    <definedName name="___hu2" localSheetId="13" hidden="1">{"'Sheet1'!$L$16"}</definedName>
    <definedName name="___hu2" hidden="1">{"'Sheet1'!$L$16"}</definedName>
    <definedName name="___hu5" localSheetId="12" hidden="1">{"'Sheet1'!$L$16"}</definedName>
    <definedName name="___hu5" localSheetId="11" hidden="1">{"'Sheet1'!$L$16"}</definedName>
    <definedName name="___hu5" localSheetId="13" hidden="1">{"'Sheet1'!$L$16"}</definedName>
    <definedName name="___hu5" hidden="1">{"'Sheet1'!$L$16"}</definedName>
    <definedName name="___hu6" localSheetId="12" hidden="1">{"'Sheet1'!$L$16"}</definedName>
    <definedName name="___hu6" localSheetId="11" hidden="1">{"'Sheet1'!$L$16"}</definedName>
    <definedName name="___hu6" localSheetId="13" hidden="1">{"'Sheet1'!$L$16"}</definedName>
    <definedName name="___hu6" hidden="1">{"'Sheet1'!$L$16"}</definedName>
    <definedName name="___hu7" localSheetId="12" hidden="1">{"'Sheet1'!$L$16"}</definedName>
    <definedName name="___hu7" localSheetId="11" hidden="1">{"'Sheet1'!$L$16"}</definedName>
    <definedName name="___hu7" localSheetId="13" hidden="1">{"'Sheet1'!$L$16"}</definedName>
    <definedName name="___hu7" hidden="1">{"'Sheet1'!$L$16"}</definedName>
    <definedName name="___KCM1" localSheetId="12" hidden="1">{"'Sheet1'!$L$16"}</definedName>
    <definedName name="___KCM1" localSheetId="11" hidden="1">{"'Sheet1'!$L$16"}</definedName>
    <definedName name="___KCM1" localSheetId="13" hidden="1">{"'Sheet1'!$L$16"}</definedName>
    <definedName name="___KCM1" hidden="1">{"'Sheet1'!$L$16"}</definedName>
    <definedName name="___Lan1" localSheetId="12" hidden="1">{"'Sheet1'!$L$16"}</definedName>
    <definedName name="___Lan1" localSheetId="11" hidden="1">{"'Sheet1'!$L$16"}</definedName>
    <definedName name="___Lan1" localSheetId="13" hidden="1">{"'Sheet1'!$L$16"}</definedName>
    <definedName name="___Lan1" hidden="1">{"'Sheet1'!$L$16"}</definedName>
    <definedName name="___LAN3" localSheetId="12" hidden="1">{"'Sheet1'!$L$16"}</definedName>
    <definedName name="___LAN3" localSheetId="11" hidden="1">{"'Sheet1'!$L$16"}</definedName>
    <definedName name="___LAN3" localSheetId="13" hidden="1">{"'Sheet1'!$L$16"}</definedName>
    <definedName name="___LAN3" hidden="1">{"'Sheet1'!$L$16"}</definedName>
    <definedName name="___M2" localSheetId="12" hidden="1">{"'Sheet1'!$L$16"}</definedName>
    <definedName name="___M2" localSheetId="11" hidden="1">{"'Sheet1'!$L$16"}</definedName>
    <definedName name="___M2" localSheetId="13" hidden="1">{"'Sheet1'!$L$16"}</definedName>
    <definedName name="___M2" hidden="1">{"'Sheet1'!$L$16"}</definedName>
    <definedName name="___ns02" localSheetId="12" hidden="1">{"'Sheet1'!$L$16"}</definedName>
    <definedName name="___ns02" localSheetId="11" hidden="1">{"'Sheet1'!$L$16"}</definedName>
    <definedName name="___ns02" localSheetId="13" hidden="1">{"'Sheet1'!$L$16"}</definedName>
    <definedName name="___ns02" hidden="1">{"'Sheet1'!$L$16"}</definedName>
    <definedName name="___NSO2" localSheetId="12" hidden="1">{"'Sheet1'!$L$16"}</definedName>
    <definedName name="___NSO2" localSheetId="11" hidden="1">{"'Sheet1'!$L$16"}</definedName>
    <definedName name="___NSO2" localSheetId="13" hidden="1">{"'Sheet1'!$L$16"}</definedName>
    <definedName name="___NSO2" hidden="1">{"'Sheet1'!$L$16"}</definedName>
    <definedName name="___PA3" localSheetId="12" hidden="1">{"'Sheet1'!$L$16"}</definedName>
    <definedName name="___PA3" localSheetId="11" hidden="1">{"'Sheet1'!$L$16"}</definedName>
    <definedName name="___PA3" localSheetId="13" hidden="1">{"'Sheet1'!$L$16"}</definedName>
    <definedName name="___PA3" hidden="1">{"'Sheet1'!$L$16"}</definedName>
    <definedName name="___T10" localSheetId="12" hidden="1">{"'Sheet1'!$L$16"}</definedName>
    <definedName name="___T10" localSheetId="11" hidden="1">{"'Sheet1'!$L$16"}</definedName>
    <definedName name="___T10" localSheetId="13" hidden="1">{"'Sheet1'!$L$16"}</definedName>
    <definedName name="___T10" hidden="1">{"'Sheet1'!$L$16"}</definedName>
    <definedName name="___tb2" localSheetId="12" hidden="1">{"'Sheet1'!$L$16"}</definedName>
    <definedName name="___tb2" localSheetId="11" hidden="1">{"'Sheet1'!$L$16"}</definedName>
    <definedName name="___tb2" localSheetId="13" hidden="1">{"'Sheet1'!$L$16"}</definedName>
    <definedName name="___tb2" hidden="1">{"'Sheet1'!$L$16"}</definedName>
    <definedName name="___TM2" localSheetId="12" hidden="1">{"'Sheet1'!$L$16"}</definedName>
    <definedName name="___TM2" localSheetId="11" hidden="1">{"'Sheet1'!$L$16"}</definedName>
    <definedName name="___TM2" localSheetId="13" hidden="1">{"'Sheet1'!$L$16"}</definedName>
    <definedName name="___TM2" hidden="1">{"'Sheet1'!$L$16"}</definedName>
    <definedName name="___tt3" localSheetId="12" hidden="1">{"'Sheet1'!$L$16"}</definedName>
    <definedName name="___tt3" localSheetId="11" hidden="1">{"'Sheet1'!$L$16"}</definedName>
    <definedName name="___tt3" localSheetId="13" hidden="1">{"'Sheet1'!$L$16"}</definedName>
    <definedName name="___tt3" hidden="1">{"'Sheet1'!$L$16"}</definedName>
    <definedName name="___vl2" localSheetId="12" hidden="1">{"'Sheet1'!$L$16"}</definedName>
    <definedName name="___vl2" localSheetId="11" hidden="1">{"'Sheet1'!$L$16"}</definedName>
    <definedName name="___vl2" localSheetId="13" hidden="1">{"'Sheet1'!$L$16"}</definedName>
    <definedName name="___vl2" hidden="1">{"'Sheet1'!$L$16"}</definedName>
    <definedName name="__a1" localSheetId="12" hidden="1">{"'Sheet1'!$L$16"}</definedName>
    <definedName name="__a1" localSheetId="11" hidden="1">{"'Sheet1'!$L$16"}</definedName>
    <definedName name="__a1" localSheetId="13" hidden="1">{"'Sheet1'!$L$16"}</definedName>
    <definedName name="__a1" hidden="1">{"'Sheet1'!$L$16"}</definedName>
    <definedName name="__a129" localSheetId="12" hidden="1">{"Offgrid",#N/A,FALSE,"OFFGRID";"Region",#N/A,FALSE,"REGION";"Offgrid -2",#N/A,FALSE,"OFFGRID";"WTP",#N/A,FALSE,"WTP";"WTP -2",#N/A,FALSE,"WTP";"Project",#N/A,FALSE,"PROJECT";"Summary -2",#N/A,FALSE,"SUMMARY"}</definedName>
    <definedName name="__a129" localSheetId="11" hidden="1">{"Offgrid",#N/A,FALSE,"OFFGRID";"Region",#N/A,FALSE,"REGION";"Offgrid -2",#N/A,FALSE,"OFFGRID";"WTP",#N/A,FALSE,"WTP";"WTP -2",#N/A,FALSE,"WTP";"Project",#N/A,FALSE,"PROJECT";"Summary -2",#N/A,FALSE,"SUMMARY"}</definedName>
    <definedName name="__a129" localSheetId="1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2" hidden="1">{"Offgrid",#N/A,FALSE,"OFFGRID";"Region",#N/A,FALSE,"REGION";"Offgrid -2",#N/A,FALSE,"OFFGRID";"WTP",#N/A,FALSE,"WTP";"WTP -2",#N/A,FALSE,"WTP";"Project",#N/A,FALSE,"PROJECT";"Summary -2",#N/A,FALSE,"SUMMARY"}</definedName>
    <definedName name="__a130" localSheetId="11" hidden="1">{"Offgrid",#N/A,FALSE,"OFFGRID";"Region",#N/A,FALSE,"REGION";"Offgrid -2",#N/A,FALSE,"OFFGRID";"WTP",#N/A,FALSE,"WTP";"WTP -2",#N/A,FALSE,"WTP";"Project",#N/A,FALSE,"PROJECT";"Summary -2",#N/A,FALSE,"SUMMARY"}</definedName>
    <definedName name="__a130" localSheetId="1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2" localSheetId="12" hidden="1">{"'Sheet1'!$L$16"}</definedName>
    <definedName name="__a2" localSheetId="11" hidden="1">{"'Sheet1'!$L$16"}</definedName>
    <definedName name="__a2" localSheetId="13" hidden="1">{"'Sheet1'!$L$16"}</definedName>
    <definedName name="__a2" hidden="1">{"'Sheet1'!$L$16"}</definedName>
    <definedName name="__a3" localSheetId="12" hidden="1">{"'Sheet1'!$L$16"}</definedName>
    <definedName name="__a3" localSheetId="11" hidden="1">{"'Sheet1'!$L$16"}</definedName>
    <definedName name="__a3" localSheetId="13" hidden="1">{"'Sheet1'!$L$16"}</definedName>
    <definedName name="__a3" hidden="1">{"'Sheet1'!$L$16"}</definedName>
    <definedName name="__d1500" localSheetId="12" hidden="1">{"'Sheet1'!$L$16"}</definedName>
    <definedName name="__d1500" localSheetId="11" hidden="1">{"'Sheet1'!$L$16"}</definedName>
    <definedName name="__d1500" localSheetId="13" hidden="1">{"'Sheet1'!$L$16"}</definedName>
    <definedName name="__d1500" hidden="1">{"'Sheet1'!$L$16"}</definedName>
    <definedName name="__d1600" localSheetId="12" hidden="1">{"'Sheet1'!$L$16"}</definedName>
    <definedName name="__d1600" localSheetId="11" hidden="1">{"'Sheet1'!$L$16"}</definedName>
    <definedName name="__d1600" localSheetId="13" hidden="1">{"'Sheet1'!$L$16"}</definedName>
    <definedName name="__d1600" hidden="1">{"'Sheet1'!$L$16"}</definedName>
    <definedName name="__f5" localSheetId="12" hidden="1">{"'Sheet1'!$L$16"}</definedName>
    <definedName name="__f5" localSheetId="11" hidden="1">{"'Sheet1'!$L$16"}</definedName>
    <definedName name="__f5" localSheetId="13" hidden="1">{"'Sheet1'!$L$16"}</definedName>
    <definedName name="__f5" hidden="1">{"'Sheet1'!$L$16"}</definedName>
    <definedName name="__go8" localSheetId="12" hidden="1">{"'Sheet1'!$L$16"}</definedName>
    <definedName name="__go8" localSheetId="11" hidden="1">{"'Sheet1'!$L$16"}</definedName>
    <definedName name="__go8" localSheetId="13" hidden="1">{"'Sheet1'!$L$16"}</definedName>
    <definedName name="__go8" hidden="1">{"'Sheet1'!$L$16"}</definedName>
    <definedName name="__Goi8" localSheetId="12" hidden="1">{"'Sheet1'!$L$16"}</definedName>
    <definedName name="__Goi8" localSheetId="11" hidden="1">{"'Sheet1'!$L$16"}</definedName>
    <definedName name="__Goi8" localSheetId="13" hidden="1">{"'Sheet1'!$L$16"}</definedName>
    <definedName name="__Goi8" hidden="1">{"'Sheet1'!$L$16"}</definedName>
    <definedName name="__h1" localSheetId="12" hidden="1">{"'Sheet1'!$L$16"}</definedName>
    <definedName name="__h1" localSheetId="11" hidden="1">{"'Sheet1'!$L$16"}</definedName>
    <definedName name="__h1" localSheetId="13" hidden="1">{"'Sheet1'!$L$16"}</definedName>
    <definedName name="__h1" hidden="1">{"'Sheet1'!$L$16"}</definedName>
    <definedName name="__h10" localSheetId="12" hidden="1">{#N/A,#N/A,FALSE,"Chi tiÆt"}</definedName>
    <definedName name="__h10" localSheetId="11" hidden="1">{#N/A,#N/A,FALSE,"Chi tiÆt"}</definedName>
    <definedName name="__h10" localSheetId="13" hidden="1">{#N/A,#N/A,FALSE,"Chi tiÆt"}</definedName>
    <definedName name="__h10" hidden="1">{#N/A,#N/A,FALSE,"Chi tiÆt"}</definedName>
    <definedName name="__h2" localSheetId="12" hidden="1">{"'Sheet1'!$L$16"}</definedName>
    <definedName name="__h2" localSheetId="11" hidden="1">{"'Sheet1'!$L$16"}</definedName>
    <definedName name="__h2" localSheetId="13" hidden="1">{"'Sheet1'!$L$16"}</definedName>
    <definedName name="__h2" hidden="1">{"'Sheet1'!$L$16"}</definedName>
    <definedName name="__h3" localSheetId="12" hidden="1">{"'Sheet1'!$L$16"}</definedName>
    <definedName name="__h3" localSheetId="11" hidden="1">{"'Sheet1'!$L$16"}</definedName>
    <definedName name="__h3" localSheetId="13" hidden="1">{"'Sheet1'!$L$16"}</definedName>
    <definedName name="__h3" hidden="1">{"'Sheet1'!$L$16"}</definedName>
    <definedName name="__h5" localSheetId="12" hidden="1">{"'Sheet1'!$L$16"}</definedName>
    <definedName name="__h5" localSheetId="11" hidden="1">{"'Sheet1'!$L$16"}</definedName>
    <definedName name="__h5" localSheetId="13" hidden="1">{"'Sheet1'!$L$16"}</definedName>
    <definedName name="__h5" hidden="1">{"'Sheet1'!$L$16"}</definedName>
    <definedName name="__h6" localSheetId="12" hidden="1">{"'Sheet1'!$L$16"}</definedName>
    <definedName name="__h6" localSheetId="11" hidden="1">{"'Sheet1'!$L$16"}</definedName>
    <definedName name="__h6" localSheetId="13" hidden="1">{"'Sheet1'!$L$16"}</definedName>
    <definedName name="__h6" hidden="1">{"'Sheet1'!$L$16"}</definedName>
    <definedName name="__h7" localSheetId="12" hidden="1">{"'Sheet1'!$L$16"}</definedName>
    <definedName name="__h7" localSheetId="11" hidden="1">{"'Sheet1'!$L$16"}</definedName>
    <definedName name="__h7" localSheetId="13" hidden="1">{"'Sheet1'!$L$16"}</definedName>
    <definedName name="__h7" hidden="1">{"'Sheet1'!$L$16"}</definedName>
    <definedName name="__h8" localSheetId="12" hidden="1">{"'Sheet1'!$L$16"}</definedName>
    <definedName name="__h8" localSheetId="11" hidden="1">{"'Sheet1'!$L$16"}</definedName>
    <definedName name="__h8" localSheetId="13" hidden="1">{"'Sheet1'!$L$16"}</definedName>
    <definedName name="__h8" hidden="1">{"'Sheet1'!$L$16"}</definedName>
    <definedName name="__h9" localSheetId="12" hidden="1">{"'Sheet1'!$L$16"}</definedName>
    <definedName name="__h9" localSheetId="11" hidden="1">{"'Sheet1'!$L$16"}</definedName>
    <definedName name="__h9" localSheetId="13" hidden="1">{"'Sheet1'!$L$16"}</definedName>
    <definedName name="__h9" hidden="1">{"'Sheet1'!$L$16"}</definedName>
    <definedName name="__hu1" localSheetId="12" hidden="1">{"'Sheet1'!$L$16"}</definedName>
    <definedName name="__hu1" localSheetId="11" hidden="1">{"'Sheet1'!$L$16"}</definedName>
    <definedName name="__hu1" localSheetId="13" hidden="1">{"'Sheet1'!$L$16"}</definedName>
    <definedName name="__hu1" hidden="1">{"'Sheet1'!$L$16"}</definedName>
    <definedName name="__hu2" localSheetId="12" hidden="1">{"'Sheet1'!$L$16"}</definedName>
    <definedName name="__hu2" localSheetId="11" hidden="1">{"'Sheet1'!$L$16"}</definedName>
    <definedName name="__hu2" localSheetId="13" hidden="1">{"'Sheet1'!$L$16"}</definedName>
    <definedName name="__hu2" hidden="1">{"'Sheet1'!$L$16"}</definedName>
    <definedName name="__hu5" localSheetId="12" hidden="1">{"'Sheet1'!$L$16"}</definedName>
    <definedName name="__hu5" localSheetId="11" hidden="1">{"'Sheet1'!$L$16"}</definedName>
    <definedName name="__hu5" localSheetId="13" hidden="1">{"'Sheet1'!$L$16"}</definedName>
    <definedName name="__hu5" hidden="1">{"'Sheet1'!$L$16"}</definedName>
    <definedName name="__hu6" localSheetId="12" hidden="1">{"'Sheet1'!$L$16"}</definedName>
    <definedName name="__hu6" localSheetId="11" hidden="1">{"'Sheet1'!$L$16"}</definedName>
    <definedName name="__hu6" localSheetId="13" hidden="1">{"'Sheet1'!$L$16"}</definedName>
    <definedName name="__hu6" hidden="1">{"'Sheet1'!$L$16"}</definedName>
    <definedName name="__hu7" localSheetId="12" hidden="1">{"'Sheet1'!$L$16"}</definedName>
    <definedName name="__hu7" localSheetId="11" hidden="1">{"'Sheet1'!$L$16"}</definedName>
    <definedName name="__hu7" localSheetId="13" hidden="1">{"'Sheet1'!$L$16"}</definedName>
    <definedName name="__hu7" hidden="1">{"'Sheet1'!$L$16"}</definedName>
    <definedName name="__IntlFixup" hidden="1">TRUE</definedName>
    <definedName name="__KCM1" localSheetId="12" hidden="1">{"'Sheet1'!$L$16"}</definedName>
    <definedName name="__KCM1" localSheetId="11" hidden="1">{"'Sheet1'!$L$16"}</definedName>
    <definedName name="__KCM1" localSheetId="13" hidden="1">{"'Sheet1'!$L$16"}</definedName>
    <definedName name="__KCM1" hidden="1">{"'Sheet1'!$L$16"}</definedName>
    <definedName name="__Lan1" localSheetId="12" hidden="1">{"'Sheet1'!$L$16"}</definedName>
    <definedName name="__Lan1" localSheetId="11" hidden="1">{"'Sheet1'!$L$16"}</definedName>
    <definedName name="__Lan1" localSheetId="13" hidden="1">{"'Sheet1'!$L$16"}</definedName>
    <definedName name="__Lan1" hidden="1">{"'Sheet1'!$L$16"}</definedName>
    <definedName name="__LAN3" localSheetId="12" hidden="1">{"'Sheet1'!$L$16"}</definedName>
    <definedName name="__LAN3" localSheetId="11" hidden="1">{"'Sheet1'!$L$16"}</definedName>
    <definedName name="__LAN3" localSheetId="13" hidden="1">{"'Sheet1'!$L$16"}</definedName>
    <definedName name="__LAN3" hidden="1">{"'Sheet1'!$L$16"}</definedName>
    <definedName name="__M2" localSheetId="12" hidden="1">{"'Sheet1'!$L$16"}</definedName>
    <definedName name="__M2" localSheetId="11" hidden="1">{"'Sheet1'!$L$16"}</definedName>
    <definedName name="__M2" localSheetId="13" hidden="1">{"'Sheet1'!$L$16"}</definedName>
    <definedName name="__M2" hidden="1">{"'Sheet1'!$L$16"}</definedName>
    <definedName name="__ns02" localSheetId="12" hidden="1">{"'Sheet1'!$L$16"}</definedName>
    <definedName name="__ns02" localSheetId="11" hidden="1">{"'Sheet1'!$L$16"}</definedName>
    <definedName name="__ns02" localSheetId="13" hidden="1">{"'Sheet1'!$L$16"}</definedName>
    <definedName name="__ns02" hidden="1">{"'Sheet1'!$L$16"}</definedName>
    <definedName name="__NSO2" localSheetId="12" hidden="1">{"'Sheet1'!$L$16"}</definedName>
    <definedName name="__NSO2" localSheetId="11" hidden="1">{"'Sheet1'!$L$16"}</definedName>
    <definedName name="__NSO2" localSheetId="13" hidden="1">{"'Sheet1'!$L$16"}</definedName>
    <definedName name="__NSO2" hidden="1">{"'Sheet1'!$L$16"}</definedName>
    <definedName name="__PA3" localSheetId="12" hidden="1">{"'Sheet1'!$L$16"}</definedName>
    <definedName name="__PA3" localSheetId="11" hidden="1">{"'Sheet1'!$L$16"}</definedName>
    <definedName name="__PA3" localSheetId="13" hidden="1">{"'Sheet1'!$L$16"}</definedName>
    <definedName name="__PA3" hidden="1">{"'Sheet1'!$L$16"}</definedName>
    <definedName name="__T10" localSheetId="12" hidden="1">{"'Sheet1'!$L$16"}</definedName>
    <definedName name="__T10" localSheetId="11" hidden="1">{"'Sheet1'!$L$16"}</definedName>
    <definedName name="__T10" localSheetId="13" hidden="1">{"'Sheet1'!$L$16"}</definedName>
    <definedName name="__T10" hidden="1">{"'Sheet1'!$L$16"}</definedName>
    <definedName name="__tb2" localSheetId="12" hidden="1">{"'Sheet1'!$L$16"}</definedName>
    <definedName name="__tb2" localSheetId="11" hidden="1">{"'Sheet1'!$L$16"}</definedName>
    <definedName name="__tb2" localSheetId="13" hidden="1">{"'Sheet1'!$L$16"}</definedName>
    <definedName name="__tb2" hidden="1">{"'Sheet1'!$L$16"}</definedName>
    <definedName name="__TM2" localSheetId="12" hidden="1">{"'Sheet1'!$L$16"}</definedName>
    <definedName name="__TM2" localSheetId="11" hidden="1">{"'Sheet1'!$L$16"}</definedName>
    <definedName name="__TM2" localSheetId="13" hidden="1">{"'Sheet1'!$L$16"}</definedName>
    <definedName name="__TM2" hidden="1">{"'Sheet1'!$L$16"}</definedName>
    <definedName name="__tt3" localSheetId="12" hidden="1">{"'Sheet1'!$L$16"}</definedName>
    <definedName name="__tt3" localSheetId="11" hidden="1">{"'Sheet1'!$L$16"}</definedName>
    <definedName name="__tt3" localSheetId="13" hidden="1">{"'Sheet1'!$L$16"}</definedName>
    <definedName name="__tt3" hidden="1">{"'Sheet1'!$L$16"}</definedName>
    <definedName name="__vl2" localSheetId="12" hidden="1">{"'Sheet1'!$L$16"}</definedName>
    <definedName name="__vl2" localSheetId="11" hidden="1">{"'Sheet1'!$L$16"}</definedName>
    <definedName name="__vl2" localSheetId="13" hidden="1">{"'Sheet1'!$L$16"}</definedName>
    <definedName name="__vl2" hidden="1">{"'Sheet1'!$L$16"}</definedName>
    <definedName name="_a1" localSheetId="12" hidden="1">{"'Sheet1'!$L$16"}</definedName>
    <definedName name="_a1" localSheetId="11" hidden="1">{"'Sheet1'!$L$16"}</definedName>
    <definedName name="_a1" localSheetId="13" hidden="1">{"'Sheet1'!$L$16"}</definedName>
    <definedName name="_a1" hidden="1">{"'Sheet1'!$L$16"}</definedName>
    <definedName name="_a129" localSheetId="12" hidden="1">{"Offgrid",#N/A,FALSE,"OFFGRID";"Region",#N/A,FALSE,"REGION";"Offgrid -2",#N/A,FALSE,"OFFGRID";"WTP",#N/A,FALSE,"WTP";"WTP -2",#N/A,FALSE,"WTP";"Project",#N/A,FALSE,"PROJECT";"Summary -2",#N/A,FALSE,"SUMMARY"}</definedName>
    <definedName name="_a129" localSheetId="11" hidden="1">{"Offgrid",#N/A,FALSE,"OFFGRID";"Region",#N/A,FALSE,"REGION";"Offgrid -2",#N/A,FALSE,"OFFGRID";"WTP",#N/A,FALSE,"WTP";"WTP -2",#N/A,FALSE,"WTP";"Project",#N/A,FALSE,"PROJECT";"Summary -2",#N/A,FALSE,"SUMMARY"}</definedName>
    <definedName name="_a129" localSheetId="1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localSheetId="11" hidden="1">{"Offgrid",#N/A,FALSE,"OFFGRID";"Region",#N/A,FALSE,"REGION";"Offgrid -2",#N/A,FALSE,"OFFGRID";"WTP",#N/A,FALSE,"WTP";"WTP -2",#N/A,FALSE,"WTP";"Project",#N/A,FALSE,"PROJECT";"Summary -2",#N/A,FALSE,"SUMMARY"}</definedName>
    <definedName name="_a130" localSheetId="1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2" hidden="1">{"'Sheet1'!$L$16"}</definedName>
    <definedName name="_a2" localSheetId="11" hidden="1">{"'Sheet1'!$L$16"}</definedName>
    <definedName name="_a2" localSheetId="13" hidden="1">{"'Sheet1'!$L$16"}</definedName>
    <definedName name="_a2" hidden="1">{"'Sheet1'!$L$16"}</definedName>
    <definedName name="_a3" localSheetId="12" hidden="1">{"'Sheet1'!$L$16"}</definedName>
    <definedName name="_a3" localSheetId="11" hidden="1">{"'Sheet1'!$L$16"}</definedName>
    <definedName name="_a3" localSheetId="13" hidden="1">{"'Sheet1'!$L$16"}</definedName>
    <definedName name="_a3" hidden="1">{"'Sheet1'!$L$16"}</definedName>
    <definedName name="_Builtin0" localSheetId="12" hidden="1">#REF!</definedName>
    <definedName name="_Builtin0" localSheetId="11" hidden="1">#REF!</definedName>
    <definedName name="_Builtin0" localSheetId="0" hidden="1">#REF!</definedName>
    <definedName name="_Builtin0" localSheetId="5" hidden="1">#REF!</definedName>
    <definedName name="_Builtin0" localSheetId="2" hidden="1">#REF!</definedName>
    <definedName name="_Builtin0" localSheetId="10" hidden="1">#REF!</definedName>
    <definedName name="_Builtin0" localSheetId="13" hidden="1">#REF!</definedName>
    <definedName name="_Builtin0" localSheetId="4" hidden="1">#REF!</definedName>
    <definedName name="_Builtin0" hidden="1">#REF!</definedName>
    <definedName name="_d1500" localSheetId="12" hidden="1">{"'Sheet1'!$L$16"}</definedName>
    <definedName name="_d1500" localSheetId="11" hidden="1">{"'Sheet1'!$L$16"}</definedName>
    <definedName name="_d1500" localSheetId="13" hidden="1">{"'Sheet1'!$L$16"}</definedName>
    <definedName name="_d1500" hidden="1">{"'Sheet1'!$L$16"}</definedName>
    <definedName name="_d1600" localSheetId="12" hidden="1">{"'Sheet1'!$L$16"}</definedName>
    <definedName name="_d1600" localSheetId="11" hidden="1">{"'Sheet1'!$L$16"}</definedName>
    <definedName name="_d1600" localSheetId="13" hidden="1">{"'Sheet1'!$L$16"}</definedName>
    <definedName name="_d1600" hidden="1">{"'Sheet1'!$L$16"}</definedName>
    <definedName name="_f5" localSheetId="12" hidden="1">{"'Sheet1'!$L$16"}</definedName>
    <definedName name="_f5" localSheetId="11" hidden="1">{"'Sheet1'!$L$16"}</definedName>
    <definedName name="_f5" localSheetId="13" hidden="1">{"'Sheet1'!$L$16"}</definedName>
    <definedName name="_f5" hidden="1">{"'Sheet1'!$L$16"}</definedName>
    <definedName name="_Fill" localSheetId="12" hidden="1">#REF!</definedName>
    <definedName name="_Fill" localSheetId="11" hidden="1">#REF!</definedName>
    <definedName name="_Fill" localSheetId="0" hidden="1">#REF!</definedName>
    <definedName name="_Fill" localSheetId="5" hidden="1">#REF!</definedName>
    <definedName name="_Fill" localSheetId="2" hidden="1">#REF!</definedName>
    <definedName name="_Fill" localSheetId="10" hidden="1">#REF!</definedName>
    <definedName name="_Fill" localSheetId="13" hidden="1">#REF!</definedName>
    <definedName name="_Fill" localSheetId="4" hidden="1">#REF!</definedName>
    <definedName name="_Fill" hidden="1">#REF!</definedName>
    <definedName name="_xlnm._FilterDatabase" localSheetId="12" hidden="1">'B32 (2)'!$A$9:$CN$31</definedName>
    <definedName name="_xlnm._FilterDatabase" localSheetId="11" hidden="1">'b39'!$A$10:$N$32</definedName>
    <definedName name="_xlnm._FilterDatabase" localSheetId="0" hidden="1">#REF!</definedName>
    <definedName name="_xlnm._FilterDatabase" localSheetId="5" hidden="1">'DT CHI 2024'!$A$7:$O$40</definedName>
    <definedName name="_xlnm._FilterDatabase" localSheetId="2" hidden="1">#REF!</definedName>
    <definedName name="_xlnm._FilterDatabase" localSheetId="6" hidden="1">'Giao chi tie'!$A$7:$Z$134</definedName>
    <definedName name="_xlnm._FilterDatabase" localSheetId="10" hidden="1">#REF!</definedName>
    <definedName name="_xlnm._FilterDatabase" localSheetId="13" hidden="1">#REF!</definedName>
    <definedName name="_xlnm._FilterDatabase" localSheetId="4" hidden="1">#REF!</definedName>
    <definedName name="_xlnm._FilterDatabase" hidden="1">#REF!</definedName>
    <definedName name="_go8" localSheetId="12" hidden="1">{"'Sheet1'!$L$16"}</definedName>
    <definedName name="_go8" localSheetId="11" hidden="1">{"'Sheet1'!$L$16"}</definedName>
    <definedName name="_go8" localSheetId="13" hidden="1">{"'Sheet1'!$L$16"}</definedName>
    <definedName name="_go8" hidden="1">{"'Sheet1'!$L$16"}</definedName>
    <definedName name="_Goi8" localSheetId="12" hidden="1">{"'Sheet1'!$L$16"}</definedName>
    <definedName name="_Goi8" localSheetId="11" hidden="1">{"'Sheet1'!$L$16"}</definedName>
    <definedName name="_Goi8" localSheetId="13" hidden="1">{"'Sheet1'!$L$16"}</definedName>
    <definedName name="_Goi8" hidden="1">{"'Sheet1'!$L$16"}</definedName>
    <definedName name="_h1" localSheetId="12" hidden="1">{"'Sheet1'!$L$16"}</definedName>
    <definedName name="_h1" localSheetId="11" hidden="1">{"'Sheet1'!$L$16"}</definedName>
    <definedName name="_h1" localSheetId="13" hidden="1">{"'Sheet1'!$L$16"}</definedName>
    <definedName name="_h1" hidden="1">{"'Sheet1'!$L$16"}</definedName>
    <definedName name="_h10" localSheetId="12" hidden="1">{#N/A,#N/A,FALSE,"Chi tiÆt"}</definedName>
    <definedName name="_h10" localSheetId="11" hidden="1">{#N/A,#N/A,FALSE,"Chi tiÆt"}</definedName>
    <definedName name="_h10" localSheetId="13" hidden="1">{#N/A,#N/A,FALSE,"Chi tiÆt"}</definedName>
    <definedName name="_h10" hidden="1">{#N/A,#N/A,FALSE,"Chi tiÆt"}</definedName>
    <definedName name="_h2" localSheetId="12" hidden="1">{"'Sheet1'!$L$16"}</definedName>
    <definedName name="_h2" localSheetId="11" hidden="1">{"'Sheet1'!$L$16"}</definedName>
    <definedName name="_h2" localSheetId="13" hidden="1">{"'Sheet1'!$L$16"}</definedName>
    <definedName name="_h2" hidden="1">{"'Sheet1'!$L$16"}</definedName>
    <definedName name="_h3" localSheetId="12" hidden="1">{"'Sheet1'!$L$16"}</definedName>
    <definedName name="_h3" localSheetId="11" hidden="1">{"'Sheet1'!$L$16"}</definedName>
    <definedName name="_h3" localSheetId="13" hidden="1">{"'Sheet1'!$L$16"}</definedName>
    <definedName name="_h3" hidden="1">{"'Sheet1'!$L$16"}</definedName>
    <definedName name="_h5" localSheetId="12" hidden="1">{"'Sheet1'!$L$16"}</definedName>
    <definedName name="_h5" localSheetId="11" hidden="1">{"'Sheet1'!$L$16"}</definedName>
    <definedName name="_h5" localSheetId="13" hidden="1">{"'Sheet1'!$L$16"}</definedName>
    <definedName name="_h5" hidden="1">{"'Sheet1'!$L$16"}</definedName>
    <definedName name="_h6" localSheetId="12" hidden="1">{"'Sheet1'!$L$16"}</definedName>
    <definedName name="_h6" localSheetId="11" hidden="1">{"'Sheet1'!$L$16"}</definedName>
    <definedName name="_h6" localSheetId="13" hidden="1">{"'Sheet1'!$L$16"}</definedName>
    <definedName name="_h6" hidden="1">{"'Sheet1'!$L$16"}</definedName>
    <definedName name="_h7" localSheetId="12" hidden="1">{"'Sheet1'!$L$16"}</definedName>
    <definedName name="_h7" localSheetId="11" hidden="1">{"'Sheet1'!$L$16"}</definedName>
    <definedName name="_h7" localSheetId="13" hidden="1">{"'Sheet1'!$L$16"}</definedName>
    <definedName name="_h7" hidden="1">{"'Sheet1'!$L$16"}</definedName>
    <definedName name="_h8" localSheetId="12" hidden="1">{"'Sheet1'!$L$16"}</definedName>
    <definedName name="_h8" localSheetId="11" hidden="1">{"'Sheet1'!$L$16"}</definedName>
    <definedName name="_h8" localSheetId="13" hidden="1">{"'Sheet1'!$L$16"}</definedName>
    <definedName name="_h8" hidden="1">{"'Sheet1'!$L$16"}</definedName>
    <definedName name="_h9" localSheetId="12" hidden="1">{"'Sheet1'!$L$16"}</definedName>
    <definedName name="_h9" localSheetId="11" hidden="1">{"'Sheet1'!$L$16"}</definedName>
    <definedName name="_h9" localSheetId="13" hidden="1">{"'Sheet1'!$L$16"}</definedName>
    <definedName name="_h9" hidden="1">{"'Sheet1'!$L$16"}</definedName>
    <definedName name="_hu1" localSheetId="12" hidden="1">{"'Sheet1'!$L$16"}</definedName>
    <definedName name="_hu1" localSheetId="11" hidden="1">{"'Sheet1'!$L$16"}</definedName>
    <definedName name="_hu1" localSheetId="13" hidden="1">{"'Sheet1'!$L$16"}</definedName>
    <definedName name="_hu1" hidden="1">{"'Sheet1'!$L$16"}</definedName>
    <definedName name="_hu2" localSheetId="12" hidden="1">{"'Sheet1'!$L$16"}</definedName>
    <definedName name="_hu2" localSheetId="11" hidden="1">{"'Sheet1'!$L$16"}</definedName>
    <definedName name="_hu2" localSheetId="13" hidden="1">{"'Sheet1'!$L$16"}</definedName>
    <definedName name="_hu2" hidden="1">{"'Sheet1'!$L$16"}</definedName>
    <definedName name="_hu5" localSheetId="12" hidden="1">{"'Sheet1'!$L$16"}</definedName>
    <definedName name="_hu5" localSheetId="11" hidden="1">{"'Sheet1'!$L$16"}</definedName>
    <definedName name="_hu5" localSheetId="13" hidden="1">{"'Sheet1'!$L$16"}</definedName>
    <definedName name="_hu5" hidden="1">{"'Sheet1'!$L$16"}</definedName>
    <definedName name="_hu6" localSheetId="12" hidden="1">{"'Sheet1'!$L$16"}</definedName>
    <definedName name="_hu6" localSheetId="11" hidden="1">{"'Sheet1'!$L$16"}</definedName>
    <definedName name="_hu6" localSheetId="13" hidden="1">{"'Sheet1'!$L$16"}</definedName>
    <definedName name="_hu6" hidden="1">{"'Sheet1'!$L$16"}</definedName>
    <definedName name="_hu7" localSheetId="12" hidden="1">{"'Sheet1'!$L$16"}</definedName>
    <definedName name="_hu7" localSheetId="11" hidden="1">{"'Sheet1'!$L$16"}</definedName>
    <definedName name="_hu7" localSheetId="13" hidden="1">{"'Sheet1'!$L$16"}</definedName>
    <definedName name="_hu7" hidden="1">{"'Sheet1'!$L$16"}</definedName>
    <definedName name="_KCM1" localSheetId="12" hidden="1">{"'Sheet1'!$L$16"}</definedName>
    <definedName name="_KCM1" localSheetId="11" hidden="1">{"'Sheet1'!$L$16"}</definedName>
    <definedName name="_KCM1" localSheetId="13" hidden="1">{"'Sheet1'!$L$16"}</definedName>
    <definedName name="_KCM1" hidden="1">{"'Sheet1'!$L$16"}</definedName>
    <definedName name="_Key1" localSheetId="12" hidden="1">#REF!</definedName>
    <definedName name="_Key1" localSheetId="11" hidden="1">#REF!</definedName>
    <definedName name="_Key1" localSheetId="0" hidden="1">#REF!</definedName>
    <definedName name="_Key1" localSheetId="5" hidden="1">#REF!</definedName>
    <definedName name="_Key1" localSheetId="2" hidden="1">#REF!</definedName>
    <definedName name="_Key1" localSheetId="10" hidden="1">#REF!</definedName>
    <definedName name="_Key1" localSheetId="13" hidden="1">#REF!</definedName>
    <definedName name="_Key1" localSheetId="4" hidden="1">#REF!</definedName>
    <definedName name="_Key1" hidden="1">#REF!</definedName>
    <definedName name="_Key2" localSheetId="12" hidden="1">#REF!</definedName>
    <definedName name="_Key2" localSheetId="11" hidden="1">#REF!</definedName>
    <definedName name="_Key2" localSheetId="0" hidden="1">#REF!</definedName>
    <definedName name="_Key2" localSheetId="5" hidden="1">#REF!</definedName>
    <definedName name="_Key2" localSheetId="2" hidden="1">#REF!</definedName>
    <definedName name="_Key2" localSheetId="10" hidden="1">#REF!</definedName>
    <definedName name="_Key2" localSheetId="13" hidden="1">#REF!</definedName>
    <definedName name="_Key2" localSheetId="4" hidden="1">#REF!</definedName>
    <definedName name="_Key2" hidden="1">#REF!</definedName>
    <definedName name="_Lan1" localSheetId="12" hidden="1">{"'Sheet1'!$L$16"}</definedName>
    <definedName name="_Lan1" localSheetId="11" hidden="1">{"'Sheet1'!$L$16"}</definedName>
    <definedName name="_Lan1" localSheetId="13" hidden="1">{"'Sheet1'!$L$16"}</definedName>
    <definedName name="_Lan1" hidden="1">{"'Sheet1'!$L$16"}</definedName>
    <definedName name="_LAN3" localSheetId="12" hidden="1">{"'Sheet1'!$L$16"}</definedName>
    <definedName name="_LAN3" localSheetId="11" hidden="1">{"'Sheet1'!$L$16"}</definedName>
    <definedName name="_LAN3" localSheetId="13" hidden="1">{"'Sheet1'!$L$16"}</definedName>
    <definedName name="_LAN3" hidden="1">{"'Sheet1'!$L$16"}</definedName>
    <definedName name="_M2" localSheetId="12" hidden="1">{"'Sheet1'!$L$16"}</definedName>
    <definedName name="_M2" localSheetId="11" hidden="1">{"'Sheet1'!$L$16"}</definedName>
    <definedName name="_M2" localSheetId="13" hidden="1">{"'Sheet1'!$L$16"}</definedName>
    <definedName name="_M2" hidden="1">{"'Sheet1'!$L$16"}</definedName>
    <definedName name="_ns02" localSheetId="12" hidden="1">{"'Sheet1'!$L$16"}</definedName>
    <definedName name="_ns02" localSheetId="11" hidden="1">{"'Sheet1'!$L$16"}</definedName>
    <definedName name="_ns02" localSheetId="13" hidden="1">{"'Sheet1'!$L$16"}</definedName>
    <definedName name="_ns02" hidden="1">{"'Sheet1'!$L$16"}</definedName>
    <definedName name="_NSO2" localSheetId="12" hidden="1">{"'Sheet1'!$L$16"}</definedName>
    <definedName name="_NSO2" localSheetId="11" hidden="1">{"'Sheet1'!$L$16"}</definedName>
    <definedName name="_NSO2" localSheetId="13" hidden="1">{"'Sheet1'!$L$16"}</definedName>
    <definedName name="_NSO2" hidden="1">{"'Sheet1'!$L$16"}</definedName>
    <definedName name="_Order1" hidden="1">255</definedName>
    <definedName name="_Order2" hidden="1">255</definedName>
    <definedName name="_PA3" localSheetId="12" hidden="1">{"'Sheet1'!$L$16"}</definedName>
    <definedName name="_PA3" localSheetId="11" hidden="1">{"'Sheet1'!$L$16"}</definedName>
    <definedName name="_PA3" localSheetId="13" hidden="1">{"'Sheet1'!$L$16"}</definedName>
    <definedName name="_PA3" hidden="1">{"'Sheet1'!$L$16"}</definedName>
    <definedName name="_Sort" localSheetId="12" hidden="1">#REF!</definedName>
    <definedName name="_Sort" localSheetId="11" hidden="1">#REF!</definedName>
    <definedName name="_Sort" localSheetId="0" hidden="1">#REF!</definedName>
    <definedName name="_Sort" localSheetId="5" hidden="1">#REF!</definedName>
    <definedName name="_Sort" localSheetId="2" hidden="1">#REF!</definedName>
    <definedName name="_Sort" localSheetId="10" hidden="1">#REF!</definedName>
    <definedName name="_Sort" localSheetId="13" hidden="1">#REF!</definedName>
    <definedName name="_Sort" localSheetId="4" hidden="1">#REF!</definedName>
    <definedName name="_Sort" hidden="1">#REF!</definedName>
    <definedName name="_T10" localSheetId="12" hidden="1">{"'Sheet1'!$L$16"}</definedName>
    <definedName name="_T10" localSheetId="11" hidden="1">{"'Sheet1'!$L$16"}</definedName>
    <definedName name="_T10" localSheetId="13" hidden="1">{"'Sheet1'!$L$16"}</definedName>
    <definedName name="_T10" hidden="1">{"'Sheet1'!$L$16"}</definedName>
    <definedName name="_tb2" localSheetId="12" hidden="1">{"'Sheet1'!$L$16"}</definedName>
    <definedName name="_tb2" localSheetId="11" hidden="1">{"'Sheet1'!$L$16"}</definedName>
    <definedName name="_tb2" localSheetId="13" hidden="1">{"'Sheet1'!$L$16"}</definedName>
    <definedName name="_tb2" hidden="1">{"'Sheet1'!$L$16"}</definedName>
    <definedName name="_TM2" localSheetId="12" hidden="1">{"'Sheet1'!$L$16"}</definedName>
    <definedName name="_TM2" localSheetId="11" hidden="1">{"'Sheet1'!$L$16"}</definedName>
    <definedName name="_TM2" localSheetId="13" hidden="1">{"'Sheet1'!$L$16"}</definedName>
    <definedName name="_TM2" hidden="1">{"'Sheet1'!$L$16"}</definedName>
    <definedName name="_tt3" localSheetId="12" hidden="1">{"'Sheet1'!$L$16"}</definedName>
    <definedName name="_tt3" localSheetId="11" hidden="1">{"'Sheet1'!$L$16"}</definedName>
    <definedName name="_tt3" localSheetId="13" hidden="1">{"'Sheet1'!$L$16"}</definedName>
    <definedName name="_tt3" hidden="1">{"'Sheet1'!$L$16"}</definedName>
    <definedName name="_vl2" localSheetId="12" hidden="1">{"'Sheet1'!$L$16"}</definedName>
    <definedName name="_vl2" localSheetId="11" hidden="1">{"'Sheet1'!$L$16"}</definedName>
    <definedName name="_vl2" localSheetId="13" hidden="1">{"'Sheet1'!$L$16"}</definedName>
    <definedName name="_vl2" hidden="1">{"'Sheet1'!$L$16"}</definedName>
    <definedName name="ẤDF" localSheetId="12" hidden="1">{"'Sheet1'!$L$16"}</definedName>
    <definedName name="ẤDF" localSheetId="11" hidden="1">{"'Sheet1'!$L$16"}</definedName>
    <definedName name="ẤDF" localSheetId="13" hidden="1">{"'Sheet1'!$L$16"}</definedName>
    <definedName name="ẤDF" hidden="1">{"'Sheet1'!$L$16"}</definedName>
    <definedName name="afasfsagfas" localSheetId="12" hidden="1">{#N/A,#N/A,FALSE,"Chi tiÆt"}</definedName>
    <definedName name="afasfsagfas" localSheetId="11" hidden="1">{#N/A,#N/A,FALSE,"Chi tiÆt"}</definedName>
    <definedName name="afasfsagfas" localSheetId="13" hidden="1">{#N/A,#N/A,FALSE,"Chi tiÆt"}</definedName>
    <definedName name="afasfsagfas" hidden="1">{#N/A,#N/A,FALSE,"Chi tiÆt"}</definedName>
    <definedName name="ân" localSheetId="12" hidden="1">{"'Sheet1'!$L$16"}</definedName>
    <definedName name="ân" localSheetId="11" hidden="1">{"'Sheet1'!$L$16"}</definedName>
    <definedName name="ân" localSheetId="13" hidden="1">{"'Sheet1'!$L$16"}</definedName>
    <definedName name="ân" hidden="1">{"'Sheet1'!$L$16"}</definedName>
    <definedName name="anscount" hidden="1">3</definedName>
    <definedName name="Antoan" localSheetId="12" hidden="1">{"'Sheet1'!$L$16"}</definedName>
    <definedName name="Antoan" localSheetId="11" hidden="1">{"'Sheet1'!$L$16"}</definedName>
    <definedName name="Antoan" localSheetId="13" hidden="1">{"'Sheet1'!$L$16"}</definedName>
    <definedName name="Antoan" hidden="1">{"'Sheet1'!$L$16"}</definedName>
    <definedName name="as" localSheetId="12" hidden="1">{"'Sheet1'!$L$16"}</definedName>
    <definedName name="as" localSheetId="11" hidden="1">{"'Sheet1'!$L$16"}</definedName>
    <definedName name="as" localSheetId="13" hidden="1">{"'Sheet1'!$L$16"}</definedName>
    <definedName name="as" hidden="1">{"'Sheet1'!$L$16"}</definedName>
    <definedName name="BANG" localSheetId="12" hidden="1">{"'Sheet1'!$L$16"}</definedName>
    <definedName name="BANG" localSheetId="11" hidden="1">{"'Sheet1'!$L$16"}</definedName>
    <definedName name="BANG" localSheetId="13" hidden="1">{"'Sheet1'!$L$16"}</definedName>
    <definedName name="BANG" hidden="1">{"'Sheet1'!$L$16"}</definedName>
    <definedName name="banQL" localSheetId="12" hidden="1">{"'Sheet1'!$L$16"}</definedName>
    <definedName name="banQL" localSheetId="11" hidden="1">{"'Sheet1'!$L$16"}</definedName>
    <definedName name="banQL" localSheetId="13" hidden="1">{"'Sheet1'!$L$16"}</definedName>
    <definedName name="banQL" hidden="1">{"'Sheet1'!$L$16"}</definedName>
    <definedName name="BCBo" localSheetId="12" hidden="1">{"'Sheet1'!$L$16"}</definedName>
    <definedName name="BCBo" localSheetId="11" hidden="1">{"'Sheet1'!$L$16"}</definedName>
    <definedName name="BCBo" localSheetId="13" hidden="1">{"'Sheet1'!$L$16"}</definedName>
    <definedName name="BCBo" hidden="1">{"'Sheet1'!$L$16"}</definedName>
    <definedName name="Bgiang" localSheetId="12" hidden="1">{"'Sheet1'!$L$16"}</definedName>
    <definedName name="Bgiang" localSheetId="11" hidden="1">{"'Sheet1'!$L$16"}</definedName>
    <definedName name="Bgiang" localSheetId="13" hidden="1">{"'Sheet1'!$L$16"}</definedName>
    <definedName name="Bgiang" hidden="1">{"'Sheet1'!$L$16"}</definedName>
    <definedName name="came" localSheetId="12" hidden="1">{"'Sheet1'!$L$16"}</definedName>
    <definedName name="came" localSheetId="11" hidden="1">{"'Sheet1'!$L$16"}</definedName>
    <definedName name="came" localSheetId="13" hidden="1">{"'Sheet1'!$L$16"}</definedName>
    <definedName name="came" hidden="1">{"'Sheet1'!$L$16"}</definedName>
    <definedName name="chitietbgiang2" localSheetId="12" hidden="1">{"'Sheet1'!$L$16"}</definedName>
    <definedName name="chitietbgiang2" localSheetId="11" hidden="1">{"'Sheet1'!$L$16"}</definedName>
    <definedName name="chitietbgiang2" localSheetId="13" hidden="1">{"'Sheet1'!$L$16"}</definedName>
    <definedName name="chitietbgiang2" hidden="1">{"'Sheet1'!$L$16"}</definedName>
    <definedName name="chung">66</definedName>
    <definedName name="chuong_phuluc_32" localSheetId="12">'B32 (2)'!#REF!</definedName>
    <definedName name="chuong_phuluc_32_name" localSheetId="12">'B32 (2)'!#REF!</definedName>
    <definedName name="co_cau_ktqd" localSheetId="12" hidden="1">#REF!</definedName>
    <definedName name="co_cau_ktqd" localSheetId="11" hidden="1">#REF!</definedName>
    <definedName name="co_cau_ktqd" localSheetId="0" hidden="1">#REF!</definedName>
    <definedName name="co_cau_ktqd" localSheetId="5" hidden="1">#REF!</definedName>
    <definedName name="co_cau_ktqd" localSheetId="2" hidden="1">#REF!</definedName>
    <definedName name="co_cau_ktqd" localSheetId="10" hidden="1">#REF!</definedName>
    <definedName name="co_cau_ktqd" localSheetId="13" hidden="1">#REF!</definedName>
    <definedName name="co_cau_ktqd" localSheetId="4" hidden="1">#REF!</definedName>
    <definedName name="co_cau_ktqd" hidden="1">#REF!</definedName>
    <definedName name="CPM" localSheetId="12" hidden="1">{#N/A,#N/A,FALSE,"Chi tiÆt"}</definedName>
    <definedName name="CPM" localSheetId="11" hidden="1">{#N/A,#N/A,FALSE,"Chi tiÆt"}</definedName>
    <definedName name="CPM" localSheetId="13" hidden="1">{#N/A,#N/A,FALSE,"Chi tiÆt"}</definedName>
    <definedName name="CPM" hidden="1">{#N/A,#N/A,FALSE,"Chi tiÆt"}</definedName>
    <definedName name="ctbbt" localSheetId="12" hidden="1">{"'Sheet1'!$L$16"}</definedName>
    <definedName name="ctbbt" localSheetId="11" hidden="1">{"'Sheet1'!$L$16"}</definedName>
    <definedName name="ctbbt" localSheetId="13" hidden="1">{"'Sheet1'!$L$16"}</definedName>
    <definedName name="ctbbt" hidden="1">{"'Sheet1'!$L$16"}</definedName>
    <definedName name="CTCT1" localSheetId="12" hidden="1">{"'Sheet1'!$L$16"}</definedName>
    <definedName name="CTCT1" localSheetId="11" hidden="1">{"'Sheet1'!$L$16"}</definedName>
    <definedName name="CTCT1" localSheetId="13" hidden="1">{"'Sheet1'!$L$16"}</definedName>
    <definedName name="CTCT1" hidden="1">{"'Sheet1'!$L$16"}</definedName>
    <definedName name="cung" localSheetId="12" hidden="1">{"'Sheet1'!$L$16"}</definedName>
    <definedName name="cung" localSheetId="11" hidden="1">{"'Sheet1'!$L$16"}</definedName>
    <definedName name="cung" localSheetId="13" hidden="1">{"'Sheet1'!$L$16"}</definedName>
    <definedName name="cung" hidden="1">{"'Sheet1'!$L$16"}</definedName>
    <definedName name="da" localSheetId="12" hidden="1">{"'Sheet1'!$L$16"}</definedName>
    <definedName name="da" localSheetId="11" hidden="1">{"'Sheet1'!$L$16"}</definedName>
    <definedName name="da" localSheetId="13" hidden="1">{"'Sheet1'!$L$16"}</definedName>
    <definedName name="da" hidden="1">{"'Sheet1'!$L$16"}</definedName>
    <definedName name="dads" localSheetId="12" hidden="1">{"'Sheet1'!$L$16"}</definedName>
    <definedName name="dads" localSheetId="11" hidden="1">{"'Sheet1'!$L$16"}</definedName>
    <definedName name="dads" localSheetId="13" hidden="1">{"'Sheet1'!$L$16"}</definedName>
    <definedName name="dads" hidden="1">{"'Sheet1'!$L$16"}</definedName>
    <definedName name="dam">78000</definedName>
    <definedName name="data" localSheetId="0">#REF!</definedName>
    <definedName name="data" localSheetId="10">#REF!</definedName>
    <definedName name="data" localSheetId="4">#REF!</definedName>
    <definedName name="data">#REF!</definedName>
    <definedName name="dđ" localSheetId="12" hidden="1">{"'Sheet1'!$L$16"}</definedName>
    <definedName name="dđ" localSheetId="11" hidden="1">{"'Sheet1'!$L$16"}</definedName>
    <definedName name="dđ" localSheetId="13" hidden="1">{"'Sheet1'!$L$16"}</definedName>
    <definedName name="dđ" hidden="1">{"'Sheet1'!$L$16"}</definedName>
    <definedName name="dfh" localSheetId="12" hidden="1">{"'Sheet1'!$L$16"}</definedName>
    <definedName name="dfh" localSheetId="11" hidden="1">{"'Sheet1'!$L$16"}</definedName>
    <definedName name="dfh" localSheetId="13" hidden="1">{"'Sheet1'!$L$16"}</definedName>
    <definedName name="dfh" hidden="1">{"'Sheet1'!$L$16"}</definedName>
    <definedName name="DFSDF" localSheetId="12" hidden="1">{"'Sheet1'!$L$16"}</definedName>
    <definedName name="DFSDF" localSheetId="11" hidden="1">{"'Sheet1'!$L$16"}</definedName>
    <definedName name="DFSDF" localSheetId="13" hidden="1">{"'Sheet1'!$L$16"}</definedName>
    <definedName name="DFSDF" hidden="1">{"'Sheet1'!$L$16"}</definedName>
    <definedName name="dfsfsd" localSheetId="12" hidden="1">{"'Sheet1'!$L$16"}</definedName>
    <definedName name="dfsfsd" localSheetId="11" hidden="1">{"'Sheet1'!$L$16"}</definedName>
    <definedName name="dfsfsd" localSheetId="13" hidden="1">{"'Sheet1'!$L$16"}</definedName>
    <definedName name="dfsfsd" hidden="1">{"'Sheet1'!$L$16"}</definedName>
    <definedName name="dj" localSheetId="12" hidden="1">{"'Sheet1'!$L$16"}</definedName>
    <definedName name="dj" localSheetId="11" hidden="1">{"'Sheet1'!$L$16"}</definedName>
    <definedName name="dj" localSheetId="13" hidden="1">{"'Sheet1'!$L$16"}</definedName>
    <definedName name="dj" hidden="1">{"'Sheet1'!$L$16"}</definedName>
    <definedName name="DUCANH" localSheetId="12" hidden="1">{"'Sheet1'!$L$16"}</definedName>
    <definedName name="DUCANH" localSheetId="11" hidden="1">{"'Sheet1'!$L$16"}</definedName>
    <definedName name="DUCANH" localSheetId="13" hidden="1">{"'Sheet1'!$L$16"}</definedName>
    <definedName name="DUCANH" hidden="1">{"'Sheet1'!$L$16"}</definedName>
    <definedName name="DULICH" localSheetId="12" hidden="1">{"'Sheet1'!$L$16"}</definedName>
    <definedName name="DULICH" localSheetId="11" hidden="1">{"'Sheet1'!$L$16"}</definedName>
    <definedName name="DULICH" localSheetId="13" hidden="1">{"'Sheet1'!$L$16"}</definedName>
    <definedName name="DULICH" hidden="1">{"'Sheet1'!$L$16"}</definedName>
    <definedName name="Duongnaco" localSheetId="12" hidden="1">{"'Sheet1'!$L$16"}</definedName>
    <definedName name="Duongnaco" localSheetId="11" hidden="1">{"'Sheet1'!$L$16"}</definedName>
    <definedName name="Duongnaco" localSheetId="13" hidden="1">{"'Sheet1'!$L$16"}</definedName>
    <definedName name="Duongnaco" hidden="1">{"'Sheet1'!$L$16"}</definedName>
    <definedName name="fáaafafaf" localSheetId="12" hidden="1">{"'Sheet1'!$L$16"}</definedName>
    <definedName name="fáaafafaf" localSheetId="11" hidden="1">{"'Sheet1'!$L$16"}</definedName>
    <definedName name="fáaafafaf" localSheetId="13" hidden="1">{"'Sheet1'!$L$16"}</definedName>
    <definedName name="fáaafafaf" hidden="1">{"'Sheet1'!$L$16"}</definedName>
    <definedName name="fasfaga" localSheetId="12" hidden="1">{"'Sheet1'!$L$16"}</definedName>
    <definedName name="fasfaga" localSheetId="11" hidden="1">{"'Sheet1'!$L$16"}</definedName>
    <definedName name="fasfaga" localSheetId="13" hidden="1">{"'Sheet1'!$L$16"}</definedName>
    <definedName name="fasfaga" hidden="1">{"'Sheet1'!$L$16"}</definedName>
    <definedName name="fdsfsdfd" localSheetId="12" hidden="1">{"'Sheet1'!$L$16"}</definedName>
    <definedName name="fdsfsdfd" localSheetId="11" hidden="1">{"'Sheet1'!$L$16"}</definedName>
    <definedName name="fdsfsdfd" localSheetId="13" hidden="1">{"'Sheet1'!$L$16"}</definedName>
    <definedName name="fdsfsdfd" hidden="1">{"'Sheet1'!$L$16"}</definedName>
    <definedName name="fff" localSheetId="12" hidden="1">{"'Sheet1'!$L$16"}</definedName>
    <definedName name="fff" localSheetId="11" hidden="1">{"'Sheet1'!$L$16"}</definedName>
    <definedName name="fff" localSheetId="13" hidden="1">{"'Sheet1'!$L$16"}</definedName>
    <definedName name="fff" hidden="1">{"'Sheet1'!$L$16"}</definedName>
    <definedName name="fffffffffffffff" localSheetId="12" hidden="1">{"'Sheet1'!$L$16"}</definedName>
    <definedName name="fffffffffffffff" localSheetId="11" hidden="1">{"'Sheet1'!$L$16"}</definedName>
    <definedName name="fffffffffffffff" localSheetId="13" hidden="1">{"'Sheet1'!$L$16"}</definedName>
    <definedName name="fffffffffffffff" hidden="1">{"'Sheet1'!$L$16"}</definedName>
    <definedName name="fgf" localSheetId="12" hidden="1">{"'Sheet1'!$L$16"}</definedName>
    <definedName name="fgf" localSheetId="11" hidden="1">{"'Sheet1'!$L$16"}</definedName>
    <definedName name="fgf" localSheetId="13" hidden="1">{"'Sheet1'!$L$16"}</definedName>
    <definedName name="fgf" hidden="1">{"'Sheet1'!$L$16"}</definedName>
    <definedName name="fsdfdsf" localSheetId="12" hidden="1">{"'Sheet1'!$L$16"}</definedName>
    <definedName name="fsdfdsf" localSheetId="11" hidden="1">{"'Sheet1'!$L$16"}</definedName>
    <definedName name="fsdfdsf" localSheetId="13" hidden="1">{"'Sheet1'!$L$16"}</definedName>
    <definedName name="fsdfdsf" hidden="1">{"'Sheet1'!$L$16"}</definedName>
    <definedName name="gdfgdfgdf" localSheetId="12" hidden="1">{"'Sheet1'!$L$16"}</definedName>
    <definedName name="gdfgdfgdf" localSheetId="11" hidden="1">{"'Sheet1'!$L$16"}</definedName>
    <definedName name="gdfgdfgdf" localSheetId="13" hidden="1">{"'Sheet1'!$L$16"}</definedName>
    <definedName name="gdfgdfgdf" hidden="1">{"'Sheet1'!$L$16"}</definedName>
    <definedName name="ghghgf" localSheetId="12" hidden="1">{"'Sheet1'!$L$16"}</definedName>
    <definedName name="ghghgf" localSheetId="11" hidden="1">{"'Sheet1'!$L$16"}</definedName>
    <definedName name="ghghgf" localSheetId="13" hidden="1">{"'Sheet1'!$L$16"}</definedName>
    <definedName name="ghghgf" hidden="1">{"'Sheet1'!$L$16"}</definedName>
    <definedName name="h" localSheetId="12" hidden="1">{"'Sheet1'!$L$16"}</definedName>
    <definedName name="h" localSheetId="11" hidden="1">{"'Sheet1'!$L$16"}</definedName>
    <definedName name="h" localSheetId="13" hidden="1">{"'Sheet1'!$L$16"}</definedName>
    <definedName name="h" hidden="1">{"'Sheet1'!$L$16"}</definedName>
    <definedName name="HANG" localSheetId="12" hidden="1">{#N/A,#N/A,FALSE,"Chi tiÆt"}</definedName>
    <definedName name="HANG" localSheetId="11" hidden="1">{#N/A,#N/A,FALSE,"Chi tiÆt"}</definedName>
    <definedName name="HANG" localSheetId="13" hidden="1">{#N/A,#N/A,FALSE,"Chi tiÆt"}</definedName>
    <definedName name="HANG" hidden="1">{#N/A,#N/A,FALSE,"Chi tiÆt"}</definedName>
    <definedName name="hfdhfgd" localSheetId="12" hidden="1">{"'Sheet1'!$L$16"}</definedName>
    <definedName name="hfdhfgd" localSheetId="11" hidden="1">{"'Sheet1'!$L$16"}</definedName>
    <definedName name="hfdhfgd" localSheetId="13" hidden="1">{"'Sheet1'!$L$16"}</definedName>
    <definedName name="hfdhfgd" hidden="1">{"'Sheet1'!$L$16"}</definedName>
    <definedName name="hghg" localSheetId="12" hidden="1">{"'Sheet1'!$L$16"}</definedName>
    <definedName name="hghg" localSheetId="11" hidden="1">{"'Sheet1'!$L$16"}</definedName>
    <definedName name="hghg" localSheetId="13" hidden="1">{"'Sheet1'!$L$16"}</definedName>
    <definedName name="hghg" hidden="1">{"'Sheet1'!$L$16"}</definedName>
    <definedName name="HIHIHIHOI" localSheetId="12" hidden="1">{"'Sheet1'!$L$16"}</definedName>
    <definedName name="HIHIHIHOI" localSheetId="11" hidden="1">{"'Sheet1'!$L$16"}</definedName>
    <definedName name="HIHIHIHOI" localSheetId="13" hidden="1">{"'Sheet1'!$L$16"}</definedName>
    <definedName name="HIHIHIHOI" hidden="1">{"'Sheet1'!$L$16"}</definedName>
    <definedName name="hjjkl" localSheetId="12" hidden="1">{"'Sheet1'!$L$16"}</definedName>
    <definedName name="hjjkl" localSheetId="11" hidden="1">{"'Sheet1'!$L$16"}</definedName>
    <definedName name="hjjkl" localSheetId="13" hidden="1">{"'Sheet1'!$L$16"}</definedName>
    <definedName name="hjjkl" hidden="1">{"'Sheet1'!$L$16"}</definedName>
    <definedName name="HJKL" localSheetId="12" hidden="1">{"'Sheet1'!$L$16"}</definedName>
    <definedName name="HJKL" localSheetId="11" hidden="1">{"'Sheet1'!$L$16"}</definedName>
    <definedName name="HJKL" localSheetId="13" hidden="1">{"'Sheet1'!$L$16"}</definedName>
    <definedName name="HJKL" hidden="1">{"'Sheet1'!$L$16"}</definedName>
    <definedName name="hoc">55000</definedName>
    <definedName name="htlm" localSheetId="12" hidden="1">{"'Sheet1'!$L$16"}</definedName>
    <definedName name="htlm" localSheetId="11" hidden="1">{"'Sheet1'!$L$16"}</definedName>
    <definedName name="htlm" localSheetId="13" hidden="1">{"'Sheet1'!$L$16"}</definedName>
    <definedName name="htlm" hidden="1">{"'Sheet1'!$L$16"}</definedName>
    <definedName name="HTML_CodePage" hidden="1">950</definedName>
    <definedName name="HTML_Control" localSheetId="12" hidden="1">{"'Sheet1'!$L$16"}</definedName>
    <definedName name="HTML_Control" localSheetId="11" hidden="1">{"'Sheet1'!$L$16"}</definedName>
    <definedName name="HTML_Control" localSheetId="1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_ToanNM" localSheetId="12" hidden="1">{"'Sheet1'!$L$16"}</definedName>
    <definedName name="HTML_ToanNM" localSheetId="11" hidden="1">{"'Sheet1'!$L$16"}</definedName>
    <definedName name="HTML_ToanNM" localSheetId="13" hidden="1">{"'Sheet1'!$L$16"}</definedName>
    <definedName name="HTML_ToanNM" hidden="1">{"'Sheet1'!$L$16"}</definedName>
    <definedName name="HTNL" localSheetId="12" hidden="1">{"'Sheet1'!$L$16"}</definedName>
    <definedName name="HTNL" localSheetId="11" hidden="1">{"'Sheet1'!$L$16"}</definedName>
    <definedName name="HTNL" localSheetId="13" hidden="1">{"'Sheet1'!$L$16"}</definedName>
    <definedName name="HTNL" hidden="1">{"'Sheet1'!$L$16"}</definedName>
    <definedName name="hu" localSheetId="12" hidden="1">{"'Sheet1'!$L$16"}</definedName>
    <definedName name="hu" localSheetId="11" hidden="1">{"'Sheet1'!$L$16"}</definedName>
    <definedName name="hu" localSheetId="13" hidden="1">{"'Sheet1'!$L$16"}</definedName>
    <definedName name="hu" hidden="1">{"'Sheet1'!$L$16"}</definedName>
    <definedName name="hui" localSheetId="12" hidden="1">{"'Sheet1'!$L$16"}</definedName>
    <definedName name="hui" localSheetId="11" hidden="1">{"'Sheet1'!$L$16"}</definedName>
    <definedName name="hui" localSheetId="13" hidden="1">{"'Sheet1'!$L$16"}</definedName>
    <definedName name="hui" hidden="1">{"'Sheet1'!$L$16"}</definedName>
    <definedName name="hung" localSheetId="12" hidden="1">{"'Sheet1'!$L$16"}</definedName>
    <definedName name="hung" localSheetId="11" hidden="1">{"'Sheet1'!$L$16"}</definedName>
    <definedName name="hung" localSheetId="13" hidden="1">{"'Sheet1'!$L$16"}</definedName>
    <definedName name="hung" hidden="1">{"'Sheet1'!$L$16"}</definedName>
    <definedName name="huy" localSheetId="12" hidden="1">{"'Sheet1'!$L$16"}</definedName>
    <definedName name="huy" localSheetId="11" hidden="1">{"'Sheet1'!$L$16"}</definedName>
    <definedName name="huy" localSheetId="13" hidden="1">{"'Sheet1'!$L$16"}</definedName>
    <definedName name="huy" hidden="1">{"'Sheet1'!$L$16"}</definedName>
    <definedName name="huyen" localSheetId="12" hidden="1">{"'Sheet1'!$L$16"}</definedName>
    <definedName name="huyen" localSheetId="11" hidden="1">{"'Sheet1'!$L$16"}</definedName>
    <definedName name="huyen" localSheetId="13" hidden="1">{"'Sheet1'!$L$16"}</definedName>
    <definedName name="huyen" hidden="1">{"'Sheet1'!$L$16"}</definedName>
    <definedName name="jkh" localSheetId="12" hidden="1">{"'Sheet1'!$L$16"}</definedName>
    <definedName name="jkh" localSheetId="11" hidden="1">{"'Sheet1'!$L$16"}</definedName>
    <definedName name="jkh" localSheetId="13" hidden="1">{"'Sheet1'!$L$16"}</definedName>
    <definedName name="jkh" hidden="1">{"'Sheet1'!$L$16"}</definedName>
    <definedName name="jkjk" localSheetId="12" hidden="1">{"'Sheet1'!$L$16"}</definedName>
    <definedName name="jkjk" localSheetId="11" hidden="1">{"'Sheet1'!$L$16"}</definedName>
    <definedName name="jkjk" localSheetId="13" hidden="1">{"'Sheet1'!$L$16"}</definedName>
    <definedName name="jkjk" hidden="1">{"'Sheet1'!$L$16"}</definedName>
    <definedName name="khac">2</definedName>
    <definedName name="KHOILUONG" localSheetId="12" hidden="1">{"'Sheet1'!$L$16"}</definedName>
    <definedName name="KHOILUONG" localSheetId="11" hidden="1">{"'Sheet1'!$L$16"}</definedName>
    <definedName name="KHOILUONG" localSheetId="13" hidden="1">{"'Sheet1'!$L$16"}</definedName>
    <definedName name="KHOILUONG" hidden="1">{"'Sheet1'!$L$16"}</definedName>
    <definedName name="không" localSheetId="12" hidden="1">{"'Sheet1'!$L$16"}</definedName>
    <definedName name="không" localSheetId="11" hidden="1">{"'Sheet1'!$L$16"}</definedName>
    <definedName name="không" localSheetId="13" hidden="1">{"'Sheet1'!$L$16"}</definedName>
    <definedName name="không" hidden="1">{"'Sheet1'!$L$16"}</definedName>
    <definedName name="khongtruotgia" localSheetId="12" hidden="1">{"'Sheet1'!$L$16"}</definedName>
    <definedName name="khongtruotgia" localSheetId="11" hidden="1">{"'Sheet1'!$L$16"}</definedName>
    <definedName name="khongtruotgia" localSheetId="13" hidden="1">{"'Sheet1'!$L$16"}</definedName>
    <definedName name="khongtruotgia" hidden="1">{"'Sheet1'!$L$16"}</definedName>
    <definedName name="ksbn" localSheetId="12" hidden="1">{"'Sheet1'!$L$16"}</definedName>
    <definedName name="ksbn" localSheetId="11" hidden="1">{"'Sheet1'!$L$16"}</definedName>
    <definedName name="ksbn" localSheetId="13" hidden="1">{"'Sheet1'!$L$16"}</definedName>
    <definedName name="ksbn" hidden="1">{"'Sheet1'!$L$16"}</definedName>
    <definedName name="kshn" localSheetId="12" hidden="1">{"'Sheet1'!$L$16"}</definedName>
    <definedName name="kshn" localSheetId="11" hidden="1">{"'Sheet1'!$L$16"}</definedName>
    <definedName name="kshn" localSheetId="13" hidden="1">{"'Sheet1'!$L$16"}</definedName>
    <definedName name="kshn" hidden="1">{"'Sheet1'!$L$16"}</definedName>
    <definedName name="ksls" localSheetId="12" hidden="1">{"'Sheet1'!$L$16"}</definedName>
    <definedName name="ksls" localSheetId="11" hidden="1">{"'Sheet1'!$L$16"}</definedName>
    <definedName name="ksls" localSheetId="13" hidden="1">{"'Sheet1'!$L$16"}</definedName>
    <definedName name="ksls" hidden="1">{"'Sheet1'!$L$16"}</definedName>
    <definedName name="langson" localSheetId="12" hidden="1">{"'Sheet1'!$L$16"}</definedName>
    <definedName name="langson" localSheetId="11" hidden="1">{"'Sheet1'!$L$16"}</definedName>
    <definedName name="langson" localSheetId="13" hidden="1">{"'Sheet1'!$L$16"}</definedName>
    <definedName name="langson" hidden="1">{"'Sheet1'!$L$16"}</definedName>
    <definedName name="moi" localSheetId="12" hidden="1">{"'Sheet1'!$L$16"}</definedName>
    <definedName name="moi" localSheetId="11" hidden="1">{"'Sheet1'!$L$16"}</definedName>
    <definedName name="moi" localSheetId="13" hidden="1">{"'Sheet1'!$L$16"}</definedName>
    <definedName name="moi" hidden="1">{"'Sheet1'!$L$16"}</definedName>
    <definedName name="new" localSheetId="12" hidden="1">#REF!</definedName>
    <definedName name="new" localSheetId="11" hidden="1">#REF!</definedName>
    <definedName name="new" localSheetId="0" hidden="1">#REF!</definedName>
    <definedName name="new" localSheetId="5" hidden="1">#REF!</definedName>
    <definedName name="new" localSheetId="2" hidden="1">#REF!</definedName>
    <definedName name="new" localSheetId="10" hidden="1">#REF!</definedName>
    <definedName name="new" localSheetId="13" hidden="1">#REF!</definedName>
    <definedName name="new" localSheetId="4" hidden="1">#REF!</definedName>
    <definedName name="new" hidden="1">#REF!</definedName>
    <definedName name="ng" localSheetId="12" hidden="1">{"'Sheet1'!$L$16"}</definedName>
    <definedName name="ng" localSheetId="11" hidden="1">{"'Sheet1'!$L$16"}</definedName>
    <definedName name="ng" localSheetId="13" hidden="1">{"'Sheet1'!$L$16"}</definedName>
    <definedName name="ng" hidden="1">{"'Sheet1'!$L$16"}</definedName>
    <definedName name="nnnnnnnn" localSheetId="12" hidden="1">{"'Sheet1'!$L$16"}</definedName>
    <definedName name="nnnnnnnn" localSheetId="11" hidden="1">{"'Sheet1'!$L$16"}</definedName>
    <definedName name="nnnnnnnn" localSheetId="13" hidden="1">{"'Sheet1'!$L$16"}</definedName>
    <definedName name="nnnnnnnn" hidden="1">{"'Sheet1'!$L$16"}</definedName>
    <definedName name="phi_lphi1" localSheetId="12" hidden="1">#REF!</definedName>
    <definedName name="phi_lphi1" localSheetId="11" hidden="1">#REF!</definedName>
    <definedName name="phi_lphi1" localSheetId="0" hidden="1">#REF!</definedName>
    <definedName name="phi_lphi1" localSheetId="5" hidden="1">#REF!</definedName>
    <definedName name="phi_lphi1" localSheetId="2" hidden="1">#REF!</definedName>
    <definedName name="phi_lphi1" localSheetId="10" hidden="1">#REF!</definedName>
    <definedName name="phi_lphi1" localSheetId="13" hidden="1">#REF!</definedName>
    <definedName name="phi_lphi1" localSheetId="4" hidden="1">#REF!</definedName>
    <definedName name="phi_lphi1" hidden="1">#REF!</definedName>
    <definedName name="_xlnm.Print_Titles" localSheetId="12">'B32 (2)'!$A:$B</definedName>
    <definedName name="_xlnm.Print_Titles" localSheetId="1">CĐ!$7:$8</definedName>
    <definedName name="_xlnm.Print_Titles" localSheetId="0">CĐĐP!$7:$8</definedName>
    <definedName name="_xlnm.Print_Titles" localSheetId="5">'DT CHI 2024'!$5:$6</definedName>
    <definedName name="_xlnm.Print_Titles" localSheetId="6">'Giao chi tie'!$A:$B,'Giao chi tie'!$5:$6</definedName>
    <definedName name="_xlnm.Print_Titles" localSheetId="8">'pHỤ BIỂU'!$4:$5</definedName>
    <definedName name="_xlnm.Print_Titles" localSheetId="7">sngd!$4:$5</definedName>
    <definedName name="quy" localSheetId="12" hidden="1">{"'Sheet1'!$L$16"}</definedName>
    <definedName name="quy" localSheetId="11" hidden="1">{"'Sheet1'!$L$16"}</definedName>
    <definedName name="quy" localSheetId="13" hidden="1">{"'Sheet1'!$L$16"}</definedName>
    <definedName name="quy" hidden="1">{"'Sheet1'!$L$16"}</definedName>
    <definedName name="qwerty" localSheetId="12" hidden="1">{#N/A,#N/A,FALSE,"Chi tiÆt"}</definedName>
    <definedName name="qwerty" localSheetId="11" hidden="1">{#N/A,#N/A,FALSE,"Chi tiÆt"}</definedName>
    <definedName name="qwerty" localSheetId="13" hidden="1">{#N/A,#N/A,FALSE,"Chi tiÆt"}</definedName>
    <definedName name="qwerty" hidden="1">{#N/A,#N/A,FALSE,"Chi tiÆt"}</definedName>
    <definedName name="Ranhxay" localSheetId="12" hidden="1">{"'Sheet1'!$L$16"}</definedName>
    <definedName name="Ranhxay" localSheetId="11" hidden="1">{"'Sheet1'!$L$16"}</definedName>
    <definedName name="Ranhxay" localSheetId="13" hidden="1">{"'Sheet1'!$L$16"}</definedName>
    <definedName name="Ranhxay" hidden="1">{"'Sheet1'!$L$16"}</definedName>
    <definedName name="Result21" localSheetId="12" hidden="1">{"'Sheet1'!$L$16"}</definedName>
    <definedName name="Result21" localSheetId="11" hidden="1">{"'Sheet1'!$L$16"}</definedName>
    <definedName name="Result21" localSheetId="13" hidden="1">{"'Sheet1'!$L$16"}</definedName>
    <definedName name="Result21" hidden="1">{"'Sheet1'!$L$16"}</definedName>
    <definedName name="RGHGSD" localSheetId="12" hidden="1">{"'Sheet1'!$L$16"}</definedName>
    <definedName name="RGHGSD" localSheetId="11" hidden="1">{"'Sheet1'!$L$16"}</definedName>
    <definedName name="RGHGSD" localSheetId="13" hidden="1">{"'Sheet1'!$L$16"}</definedName>
    <definedName name="RGHGSD" hidden="1">{"'Sheet1'!$L$16"}</definedName>
    <definedName name="sad" localSheetId="12" hidden="1">{"'Sheet1'!$L$16"}</definedName>
    <definedName name="sad" localSheetId="11" hidden="1">{"'Sheet1'!$L$16"}</definedName>
    <definedName name="sad" localSheetId="13" hidden="1">{"'Sheet1'!$L$16"}</definedName>
    <definedName name="sad" hidden="1">{"'Sheet1'!$L$16"}</definedName>
    <definedName name="sas" localSheetId="12" hidden="1">{"'Sheet1'!$L$16"}</definedName>
    <definedName name="sas" localSheetId="11" hidden="1">{"'Sheet1'!$L$16"}</definedName>
    <definedName name="sas" localSheetId="13" hidden="1">{"'Sheet1'!$L$16"}</definedName>
    <definedName name="sas" hidden="1">{"'Sheet1'!$L$16"}</definedName>
    <definedName name="sd" localSheetId="12" hidden="1">{"'Sheet1'!$L$16"}</definedName>
    <definedName name="sd" localSheetId="11" hidden="1">{"'Sheet1'!$L$16"}</definedName>
    <definedName name="sd" localSheetId="13" hidden="1">{"'Sheet1'!$L$16"}</definedName>
    <definedName name="sd" hidden="1">{"'Sheet1'!$L$16"}</definedName>
    <definedName name="sd¸d" localSheetId="12" hidden="1">{"'Sheet1'!$L$16"}</definedName>
    <definedName name="sd¸d" localSheetId="11" hidden="1">{"'Sheet1'!$L$16"}</definedName>
    <definedName name="sd¸d" localSheetId="13" hidden="1">{"'Sheet1'!$L$16"}</definedName>
    <definedName name="sd¸d" hidden="1">{"'Sheet1'!$L$16"}</definedName>
    <definedName name="sdfsdfsd" localSheetId="12" hidden="1">{"'Sheet1'!$L$16"}</definedName>
    <definedName name="sdfsdfsd" localSheetId="11" hidden="1">{"'Sheet1'!$L$16"}</definedName>
    <definedName name="sdfsdfsd" localSheetId="13" hidden="1">{"'Sheet1'!$L$16"}</definedName>
    <definedName name="sdfsdfsd" hidden="1">{"'Sheet1'!$L$16"}</definedName>
    <definedName name="sds" localSheetId="12" hidden="1">{"'Sheet1'!$L$16"}</definedName>
    <definedName name="sds" localSheetId="11" hidden="1">{"'Sheet1'!$L$16"}</definedName>
    <definedName name="sds" localSheetId="13" hidden="1">{"'Sheet1'!$L$16"}</definedName>
    <definedName name="sds" hidden="1">{"'Sheet1'!$L$16"}</definedName>
    <definedName name="sencount" hidden="1">2</definedName>
    <definedName name="sfbsgbsfgsf" localSheetId="12" hidden="1">{"'Sheet1'!$L$16"}</definedName>
    <definedName name="sfbsgbsfgsf" localSheetId="11" hidden="1">{"'Sheet1'!$L$16"}</definedName>
    <definedName name="sfbsgbsfgsf" localSheetId="13" hidden="1">{"'Sheet1'!$L$16"}</definedName>
    <definedName name="sfbsgbsfgsf" hidden="1">{"'Sheet1'!$L$16"}</definedName>
    <definedName name="Sheet1" localSheetId="0">#REF!</definedName>
    <definedName name="Sheet1" localSheetId="10">#REF!</definedName>
    <definedName name="Sheet1" localSheetId="4">#REF!</definedName>
    <definedName name="Sheet1">#REF!</definedName>
    <definedName name="SS" localSheetId="12" hidden="1">{"'Sheet1'!$L$16"}</definedName>
    <definedName name="SS" localSheetId="11" hidden="1">{"'Sheet1'!$L$16"}</definedName>
    <definedName name="SS" localSheetId="13" hidden="1">{"'Sheet1'!$L$16"}</definedName>
    <definedName name="SS" hidden="1">{"'Sheet1'!$L$16"}</definedName>
    <definedName name="sssss" localSheetId="12" hidden="1">{"'Sheet1'!$L$16"}</definedName>
    <definedName name="sssss" localSheetId="11" hidden="1">{"'Sheet1'!$L$16"}</definedName>
    <definedName name="sssss" localSheetId="13" hidden="1">{"'Sheet1'!$L$16"}</definedName>
    <definedName name="sssss" hidden="1">{"'Sheet1'!$L$16"}</definedName>
    <definedName name="tam" localSheetId="12" hidden="1">{"'Sheet1'!$L$16"}</definedName>
    <definedName name="tam" localSheetId="11" hidden="1">{"'Sheet1'!$L$16"}</definedName>
    <definedName name="tam" localSheetId="13" hidden="1">{"'Sheet1'!$L$16"}</definedName>
    <definedName name="tam" hidden="1">{"'Sheet1'!$L$16"}</definedName>
    <definedName name="tbao" localSheetId="12" hidden="1">{"'Sheet1'!$L$16"}</definedName>
    <definedName name="tbao" localSheetId="11" hidden="1">{"'Sheet1'!$L$16"}</definedName>
    <definedName name="tbao" localSheetId="13" hidden="1">{"'Sheet1'!$L$16"}</definedName>
    <definedName name="tbao" hidden="1">{"'Sheet1'!$L$16"}</definedName>
    <definedName name="tha" localSheetId="12" hidden="1">{"'Sheet1'!$L$16"}</definedName>
    <definedName name="tha" localSheetId="11" hidden="1">{"'Sheet1'!$L$16"}</definedName>
    <definedName name="tha" localSheetId="13" hidden="1">{"'Sheet1'!$L$16"}</definedName>
    <definedName name="tha" hidden="1">{"'Sheet1'!$L$16"}</definedName>
    <definedName name="thang10" localSheetId="12" hidden="1">{"'Sheet1'!$L$16"}</definedName>
    <definedName name="thang10" localSheetId="11" hidden="1">{"'Sheet1'!$L$16"}</definedName>
    <definedName name="thang10" localSheetId="13" hidden="1">{"'Sheet1'!$L$16"}</definedName>
    <definedName name="thang10" hidden="1">{"'Sheet1'!$L$16"}</definedName>
    <definedName name="thanh" localSheetId="12" hidden="1">{"'Sheet1'!$L$16"}</definedName>
    <definedName name="thanh" localSheetId="11" hidden="1">{"'Sheet1'!$L$16"}</definedName>
    <definedName name="thanh" localSheetId="13" hidden="1">{"'Sheet1'!$L$16"}</definedName>
    <definedName name="thanh" hidden="1">{"'Sheet1'!$L$16"}</definedName>
    <definedName name="THKP7YT" localSheetId="12" hidden="1">{"'Sheet1'!$L$16"}</definedName>
    <definedName name="THKP7YT" localSheetId="11" hidden="1">{"'Sheet1'!$L$16"}</definedName>
    <definedName name="THKP7YT" localSheetId="13" hidden="1">{"'Sheet1'!$L$16"}</definedName>
    <definedName name="THKP7YT" hidden="1">{"'Sheet1'!$L$16"}</definedName>
    <definedName name="thue">6</definedName>
    <definedName name="Toannm" localSheetId="12" hidden="1">{"'Sheet1'!$L$16"}</definedName>
    <definedName name="Toannm" localSheetId="11" hidden="1">{"'Sheet1'!$L$16"}</definedName>
    <definedName name="Toannm" localSheetId="13" hidden="1">{"'Sheet1'!$L$16"}</definedName>
    <definedName name="Toannm" hidden="1">{"'Sheet1'!$L$16"}</definedName>
    <definedName name="tuan" localSheetId="12" hidden="1">{"'Sheet1'!$L$16"}</definedName>
    <definedName name="tuan" localSheetId="11" hidden="1">{"'Sheet1'!$L$16"}</definedName>
    <definedName name="tuan" localSheetId="13" hidden="1">{"'Sheet1'!$L$16"}</definedName>
    <definedName name="tuan" hidden="1">{"'Sheet1'!$L$16"}</definedName>
    <definedName name="vat">5</definedName>
    <definedName name="VATM" localSheetId="12" hidden="1">{"'Sheet1'!$L$16"}</definedName>
    <definedName name="VATM" localSheetId="11" hidden="1">{"'Sheet1'!$L$16"}</definedName>
    <definedName name="VATM" localSheetId="13" hidden="1">{"'Sheet1'!$L$16"}</definedName>
    <definedName name="VATM" hidden="1">{"'Sheet1'!$L$16"}</definedName>
    <definedName name="vcoto" localSheetId="12" hidden="1">{"'Sheet1'!$L$16"}</definedName>
    <definedName name="vcoto" localSheetId="11" hidden="1">{"'Sheet1'!$L$16"}</definedName>
    <definedName name="vcoto" localSheetId="13" hidden="1">{"'Sheet1'!$L$16"}</definedName>
    <definedName name="vcoto" hidden="1">{"'Sheet1'!$L$16"}</definedName>
    <definedName name="vdv" localSheetId="12" hidden="1">#REF!</definedName>
    <definedName name="vdv" localSheetId="11" hidden="1">#REF!</definedName>
    <definedName name="vdv" localSheetId="0" hidden="1">#REF!</definedName>
    <definedName name="vdv" localSheetId="5" hidden="1">#REF!</definedName>
    <definedName name="vdv" localSheetId="2" hidden="1">#REF!</definedName>
    <definedName name="vdv" localSheetId="10" hidden="1">#REF!</definedName>
    <definedName name="vdv" localSheetId="13" hidden="1">#REF!</definedName>
    <definedName name="vdv" localSheetId="4" hidden="1">#REF!</definedName>
    <definedName name="vdv" hidden="1">#REF!</definedName>
    <definedName name="wrn.chi._.tiÆt." localSheetId="12" hidden="1">{#N/A,#N/A,FALSE,"Chi tiÆt"}</definedName>
    <definedName name="wrn.chi._.tiÆt." localSheetId="11" hidden="1">{#N/A,#N/A,FALSE,"Chi tiÆt"}</definedName>
    <definedName name="wrn.chi._.tiÆt." localSheetId="13" hidden="1">{#N/A,#N/A,FALSE,"Chi tiÆt"}</definedName>
    <definedName name="wrn.chi._.tiÆt." hidden="1">{#N/A,#N/A,FALSE,"Chi tiÆt"}</definedName>
    <definedName name="wrn.Report." localSheetId="12" hidden="1">{"Offgrid",#N/A,FALSE,"OFFGRID";"Region",#N/A,FALSE,"REGION";"Offgrid -2",#N/A,FALSE,"OFFGRID";"WTP",#N/A,FALSE,"WTP";"WTP -2",#N/A,FALSE,"WTP";"Project",#N/A,FALSE,"PROJECT";"Summary -2",#N/A,FALSE,"SUMMARY"}</definedName>
    <definedName name="wrn.Report." localSheetId="11" hidden="1">{"Offgrid",#N/A,FALSE,"OFFGRID";"Region",#N/A,FALSE,"REGION";"Offgrid -2",#N/A,FALSE,"OFFGRID";"WTP",#N/A,FALSE,"WTP";"WTP -2",#N/A,FALSE,"WTP";"Project",#N/A,FALSE,"PROJECT";"Summary -2",#N/A,FALSE,"SUMMARY"}</definedName>
    <definedName name="wrn.Report." localSheetId="1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localSheetId="11" hidden="1">{"Offgrid",#N/A,FALSE,"OFFGRID";"Region",#N/A,FALSE,"REGION";"Offgrid -2",#N/A,FALSE,"OFFGRID";"WTP",#N/A,FALSE,"WTP";"WTP -2",#N/A,FALSE,"WTP";"Project",#N/A,FALSE,"PROJECT";"Summary -2",#N/A,FALSE,"SUMMARY"}</definedName>
    <definedName name="wrnf.report" localSheetId="1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lttbninh" localSheetId="12" hidden="1">{"'Sheet1'!$L$16"}</definedName>
    <definedName name="xlttbninh" localSheetId="11" hidden="1">{"'Sheet1'!$L$16"}</definedName>
    <definedName name="xlttbninh" localSheetId="13" hidden="1">{"'Sheet1'!$L$16"}</definedName>
    <definedName name="xlttbninh" hidden="1">{"'Sheet1'!$L$16"}</definedName>
    <definedName name="ZXzX" localSheetId="12" hidden="1">{"'Sheet1'!$L$16"}</definedName>
    <definedName name="ZXzX" localSheetId="11" hidden="1">{"'Sheet1'!$L$16"}</definedName>
    <definedName name="ZXzX" localSheetId="13" hidden="1">{"'Sheet1'!$L$16"}</definedName>
    <definedName name="ZXzX" hidden="1">{"'Sheet1'!$L$16"}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6" l="1"/>
  <c r="A3" i="36"/>
  <c r="A5" i="55"/>
  <c r="A3" i="11"/>
  <c r="A3" i="53"/>
  <c r="C82" i="62" l="1"/>
  <c r="C81" i="62"/>
  <c r="C80" i="62"/>
  <c r="C79" i="62"/>
  <c r="C78" i="62"/>
  <c r="C77" i="62"/>
  <c r="C76" i="62"/>
  <c r="C75" i="62"/>
  <c r="C74" i="62"/>
  <c r="C73" i="62"/>
  <c r="C72" i="62"/>
  <c r="C71" i="62"/>
  <c r="C70" i="62"/>
  <c r="C69" i="62"/>
  <c r="C68" i="62"/>
  <c r="C67" i="62"/>
  <c r="C66" i="62"/>
  <c r="C65" i="62"/>
  <c r="C64" i="62"/>
  <c r="C63" i="62"/>
  <c r="C62" i="62"/>
  <c r="C61" i="62"/>
  <c r="C60" i="62"/>
  <c r="C59" i="62"/>
  <c r="C58" i="62"/>
  <c r="C57" i="62"/>
  <c r="C56" i="62"/>
  <c r="C55" i="62"/>
  <c r="C54" i="62"/>
  <c r="C53" i="62"/>
  <c r="C52" i="62"/>
  <c r="C51" i="62"/>
  <c r="C50" i="62"/>
  <c r="C49" i="62"/>
  <c r="C48" i="62"/>
  <c r="C47" i="62"/>
  <c r="C46" i="62"/>
  <c r="C45" i="62"/>
  <c r="C44" i="62"/>
  <c r="C43" i="62"/>
  <c r="C42" i="62"/>
  <c r="C41" i="62"/>
  <c r="C40" i="62"/>
  <c r="C39" i="62"/>
  <c r="C38" i="62"/>
  <c r="C37" i="62"/>
  <c r="C36" i="62"/>
  <c r="C35" i="62"/>
  <c r="C34" i="62"/>
  <c r="C33" i="62"/>
  <c r="C32" i="62"/>
  <c r="C31" i="62"/>
  <c r="C30" i="62"/>
  <c r="C29" i="62"/>
  <c r="C28" i="62"/>
  <c r="C27" i="62"/>
  <c r="C26" i="62"/>
  <c r="C25" i="62"/>
  <c r="C24" i="62"/>
  <c r="C23" i="62"/>
  <c r="C22" i="62"/>
  <c r="C21" i="62"/>
  <c r="C20" i="62"/>
  <c r="C19" i="62"/>
  <c r="C18" i="62"/>
  <c r="C17" i="62"/>
  <c r="C16" i="62"/>
  <c r="C15" i="62"/>
  <c r="C14" i="62"/>
  <c r="C13" i="62"/>
  <c r="C12" i="62"/>
  <c r="C11" i="62"/>
  <c r="C10" i="62"/>
  <c r="C9" i="62"/>
  <c r="C8" i="62"/>
  <c r="H7" i="62"/>
  <c r="G7" i="62"/>
  <c r="F7" i="62"/>
  <c r="E7" i="62"/>
  <c r="E6" i="62" s="1"/>
  <c r="D7" i="62"/>
  <c r="D6" i="62" s="1"/>
  <c r="H6" i="62"/>
  <c r="G6" i="62"/>
  <c r="F6" i="62"/>
  <c r="G3" i="62"/>
  <c r="I7" i="61"/>
  <c r="E7" i="61"/>
  <c r="E6" i="61" s="1"/>
  <c r="O7" i="61"/>
  <c r="O6" i="61" s="1"/>
  <c r="J7" i="61"/>
  <c r="J6" i="61" s="1"/>
  <c r="G7" i="61"/>
  <c r="G6" i="61" s="1"/>
  <c r="K7" i="61" l="1"/>
  <c r="K6" i="61" s="1"/>
  <c r="C7" i="61"/>
  <c r="H7" i="61"/>
  <c r="C7" i="62"/>
  <c r="C6" i="62" s="1"/>
  <c r="D7" i="61"/>
  <c r="D6" i="61" s="1"/>
  <c r="I6" i="61"/>
  <c r="F7" i="61" l="1"/>
  <c r="M7" i="61"/>
  <c r="M6" i="61" s="1"/>
  <c r="N7" i="61"/>
  <c r="H6" i="61"/>
  <c r="C6" i="61"/>
  <c r="F6" i="61" l="1"/>
  <c r="N6" i="61"/>
  <c r="P7" i="61"/>
  <c r="P6" i="61" s="1"/>
  <c r="Q7" i="61" l="1"/>
  <c r="Q6" i="61" s="1"/>
  <c r="L7" i="61"/>
  <c r="L6" i="61" s="1"/>
  <c r="R7" i="61" l="1"/>
  <c r="R6" i="61" s="1"/>
  <c r="C11" i="60" l="1"/>
  <c r="C12" i="60"/>
  <c r="C13" i="60"/>
  <c r="C14" i="60"/>
  <c r="C15" i="60"/>
  <c r="C16" i="60"/>
  <c r="C17" i="60"/>
  <c r="C18" i="60"/>
  <c r="C19" i="60"/>
  <c r="C20" i="60"/>
  <c r="C21" i="60"/>
  <c r="C22" i="60"/>
  <c r="C23" i="60"/>
  <c r="C24" i="60"/>
  <c r="C10" i="60"/>
  <c r="E7" i="60"/>
  <c r="D7" i="60"/>
  <c r="C8" i="60"/>
  <c r="D9" i="60"/>
  <c r="E9" i="60"/>
  <c r="D6" i="60"/>
  <c r="E6" i="60"/>
  <c r="D17" i="59"/>
  <c r="E17" i="59"/>
  <c r="F17" i="59"/>
  <c r="G17" i="59"/>
  <c r="D14" i="59"/>
  <c r="E14" i="59"/>
  <c r="F14" i="59"/>
  <c r="G14" i="59"/>
  <c r="G6" i="59" s="1"/>
  <c r="C15" i="59"/>
  <c r="C14" i="59" s="1"/>
  <c r="C16" i="59"/>
  <c r="D11" i="59"/>
  <c r="E11" i="59"/>
  <c r="F11" i="59"/>
  <c r="G11" i="59"/>
  <c r="D8" i="59"/>
  <c r="D6" i="59" s="1"/>
  <c r="E8" i="59"/>
  <c r="E6" i="59" s="1"/>
  <c r="F8" i="59"/>
  <c r="G8" i="59"/>
  <c r="F6" i="59"/>
  <c r="C7" i="59"/>
  <c r="C9" i="59"/>
  <c r="C10" i="59"/>
  <c r="C12" i="59"/>
  <c r="C13" i="59"/>
  <c r="C18" i="59"/>
  <c r="C17" i="59" s="1"/>
  <c r="C19" i="59"/>
  <c r="C9" i="60" l="1"/>
  <c r="C7" i="60" s="1"/>
  <c r="C6" i="60" s="1"/>
  <c r="C8" i="59"/>
  <c r="C6" i="59" s="1"/>
  <c r="C11" i="59"/>
  <c r="A5" i="58" l="1"/>
  <c r="A4" i="58"/>
  <c r="F5" i="57" l="1"/>
  <c r="E5" i="57"/>
  <c r="D7" i="6" l="1"/>
  <c r="A5" i="53" l="1"/>
  <c r="A4" i="53"/>
  <c r="F10" i="30" l="1"/>
  <c r="F6" i="30" s="1"/>
  <c r="H8" i="31" l="1"/>
  <c r="O8" i="31" l="1"/>
  <c r="K8" i="31" l="1"/>
  <c r="G8" i="31"/>
  <c r="E8" i="31" l="1"/>
  <c r="AA9" i="10" l="1"/>
  <c r="C7" i="36" l="1"/>
  <c r="D7" i="36"/>
  <c r="E7" i="36" l="1"/>
  <c r="F7" i="36"/>
  <c r="G7" i="36"/>
  <c r="Y8" i="31" l="1"/>
  <c r="X8" i="31"/>
  <c r="W8" i="31"/>
  <c r="Z8" i="31"/>
  <c r="V8" i="31"/>
  <c r="U8" i="31"/>
  <c r="T8" i="31"/>
  <c r="S8" i="31"/>
  <c r="R8" i="31"/>
  <c r="I8" i="31"/>
  <c r="L8" i="31" l="1"/>
  <c r="P8" i="31"/>
  <c r="Q8" i="31"/>
  <c r="F8" i="31"/>
  <c r="AA8" i="31"/>
  <c r="A5" i="30" l="1"/>
  <c r="A3" i="30"/>
  <c r="M10" i="30" l="1"/>
  <c r="O7" i="29" l="1"/>
  <c r="M7" i="29"/>
  <c r="I7" i="29"/>
  <c r="L7" i="29"/>
  <c r="K7" i="29"/>
  <c r="T7" i="29"/>
  <c r="J7" i="29"/>
  <c r="N7" i="29"/>
  <c r="R7" i="29"/>
  <c r="S7" i="29"/>
  <c r="Y7" i="29" l="1"/>
  <c r="U7" i="29"/>
  <c r="AO9" i="10" l="1"/>
  <c r="Y9" i="10"/>
  <c r="CE9" i="10"/>
  <c r="BH9" i="10"/>
  <c r="AY9" i="10"/>
  <c r="AX9" i="10"/>
  <c r="CM9" i="10"/>
  <c r="CJ9" i="10"/>
  <c r="CI9" i="10"/>
  <c r="CH9" i="10"/>
  <c r="CB9" i="10"/>
  <c r="CA9" i="10"/>
  <c r="BZ9" i="10"/>
  <c r="BV9" i="10"/>
  <c r="BU9" i="10"/>
  <c r="BT9" i="10"/>
  <c r="BS9" i="10"/>
  <c r="BR9" i="10"/>
  <c r="BQ9" i="10"/>
  <c r="BO9" i="10"/>
  <c r="BM9" i="10"/>
  <c r="BL9" i="10"/>
  <c r="BK9" i="10"/>
  <c r="BJ9" i="10"/>
  <c r="BD9" i="10"/>
  <c r="BC9" i="10"/>
  <c r="BB9" i="10"/>
  <c r="AW9" i="10"/>
  <c r="AU9" i="10"/>
  <c r="AT9" i="10"/>
  <c r="AM9" i="10"/>
  <c r="AL9" i="10"/>
  <c r="AF9" i="10"/>
  <c r="AE9" i="10"/>
  <c r="AD9" i="10"/>
  <c r="X9" i="10"/>
  <c r="W9" i="10"/>
  <c r="V9" i="10"/>
  <c r="BF9" i="10" l="1"/>
  <c r="CD9" i="10"/>
  <c r="AV9" i="10"/>
  <c r="Q9" i="10"/>
  <c r="CL9" i="10"/>
  <c r="CK9" i="10"/>
  <c r="N9" i="10"/>
  <c r="E9" i="10"/>
  <c r="D9" i="10"/>
  <c r="M9" i="10"/>
  <c r="AN9" i="10"/>
  <c r="BW9" i="10"/>
  <c r="AK9" i="10"/>
  <c r="AS9" i="10"/>
  <c r="CG9" i="10"/>
  <c r="BA9" i="10"/>
  <c r="CC9" i="10"/>
  <c r="BI9" i="10"/>
  <c r="BY9" i="10"/>
  <c r="AQ9" i="10"/>
  <c r="BP9" i="10"/>
  <c r="AJ9" i="10"/>
  <c r="CN9" i="10"/>
  <c r="CF9" i="10"/>
  <c r="BX9" i="10"/>
  <c r="Z9" i="10"/>
  <c r="AZ9" i="10"/>
  <c r="AI9" i="10"/>
  <c r="AP9" i="10"/>
  <c r="AG9" i="10"/>
  <c r="AH9" i="10"/>
  <c r="BG9" i="10"/>
  <c r="U9" i="10"/>
  <c r="AC9" i="10"/>
  <c r="L9" i="10" l="1"/>
  <c r="AR9" i="10"/>
  <c r="R9" i="10"/>
  <c r="J9" i="10"/>
  <c r="BE9" i="10"/>
  <c r="C9" i="10"/>
  <c r="AB9" i="10"/>
  <c r="G9" i="10"/>
  <c r="F9" i="10" l="1"/>
  <c r="J10" i="30"/>
  <c r="S9" i="10"/>
  <c r="K9" i="10"/>
  <c r="P9" i="10" l="1"/>
  <c r="O9" i="10"/>
  <c r="T9" i="10" s="1"/>
  <c r="D10" i="30"/>
  <c r="N10" i="30" l="1"/>
  <c r="Q7" i="29" l="1"/>
  <c r="W7" i="29"/>
  <c r="P7" i="29" l="1"/>
  <c r="H7" i="29"/>
  <c r="BN9" i="10" l="1"/>
  <c r="H9" i="10" l="1"/>
  <c r="I9" i="10" s="1"/>
  <c r="A4" i="30" l="1"/>
  <c r="G3" i="29"/>
  <c r="A2" i="61" s="1"/>
  <c r="A2" i="62" s="1"/>
  <c r="A3" i="31" l="1"/>
  <c r="A2" i="57" s="1"/>
  <c r="C3" i="10"/>
  <c r="A2" i="59"/>
  <c r="A2" i="60"/>
  <c r="L7" i="6" l="1"/>
  <c r="X7" i="29" l="1"/>
  <c r="K7" i="6"/>
  <c r="Z7" i="29" l="1"/>
  <c r="J7" i="6"/>
  <c r="N7" i="6" l="1"/>
  <c r="H7" i="6" l="1"/>
  <c r="P7" i="6" s="1"/>
  <c r="H10" i="30"/>
  <c r="V7" i="29" l="1"/>
  <c r="G7" i="29" s="1"/>
  <c r="J8" i="31" l="1"/>
  <c r="M8" i="31" l="1"/>
  <c r="N8" i="31" l="1"/>
  <c r="C8" i="31" l="1"/>
  <c r="G10" i="30"/>
  <c r="D8" i="31"/>
  <c r="E10" i="30" l="1"/>
  <c r="C10" i="30" l="1"/>
  <c r="K10" i="30" l="1"/>
  <c r="L10" i="30" l="1"/>
  <c r="G7" i="6" l="1"/>
  <c r="I7" i="6"/>
  <c r="I10" i="30"/>
  <c r="O7" i="6"/>
  <c r="M7" i="6" l="1"/>
  <c r="F7" i="29" l="1"/>
  <c r="E7" i="29"/>
  <c r="D7" i="29" l="1"/>
  <c r="C7" i="29" l="1"/>
</calcChain>
</file>

<file path=xl/sharedStrings.xml><?xml version="1.0" encoding="utf-8"?>
<sst xmlns="http://schemas.openxmlformats.org/spreadsheetml/2006/main" count="1029" uniqueCount="443">
  <si>
    <t>ĐVT: Triệu đồng</t>
  </si>
  <si>
    <t>STT</t>
  </si>
  <si>
    <t xml:space="preserve">Chỉ tiêu </t>
  </si>
  <si>
    <t>So sánh (%)</t>
  </si>
  <si>
    <t>NSNN</t>
  </si>
  <si>
    <t>NSH</t>
  </si>
  <si>
    <t>NSX,  TT</t>
  </si>
  <si>
    <t>Tổng thu NSNN</t>
  </si>
  <si>
    <t>I</t>
  </si>
  <si>
    <t>Thu trên địa bàn</t>
  </si>
  <si>
    <t xml:space="preserve"> Thu thuế NQD</t>
  </si>
  <si>
    <t>Thuế thu nhập cá nhân</t>
  </si>
  <si>
    <t>Phí trước bạ</t>
  </si>
  <si>
    <t>Thuế SD đất phi NN</t>
  </si>
  <si>
    <t>Phí - lệ phí</t>
  </si>
  <si>
    <t>Thuê đất</t>
  </si>
  <si>
    <t>Thu khác</t>
  </si>
  <si>
    <t>Thu tại xã</t>
  </si>
  <si>
    <t>Thu tiền khai thác khoáng sản</t>
  </si>
  <si>
    <t>Thu tiền SDĐ</t>
  </si>
  <si>
    <t>II</t>
  </si>
  <si>
    <t xml:space="preserve"> Thu trợ cấp từ NS cấp trên</t>
  </si>
  <si>
    <t xml:space="preserve"> - Trợ cấp CĐ</t>
  </si>
  <si>
    <t>- Trợ cấp có mục tiêu</t>
  </si>
  <si>
    <t>ĐƠn vị</t>
  </si>
  <si>
    <t>Ghi chú</t>
  </si>
  <si>
    <t>Tổng</t>
  </si>
  <si>
    <t xml:space="preserve">An Dương </t>
  </si>
  <si>
    <t xml:space="preserve">Cao Xá </t>
  </si>
  <si>
    <t>Đại Hóa</t>
  </si>
  <si>
    <t xml:space="preserve">Hợp Đức </t>
  </si>
  <si>
    <t>Lam Cốt</t>
  </si>
  <si>
    <t>Lan Giới</t>
  </si>
  <si>
    <t>Liên Chung</t>
  </si>
  <si>
    <t>Liên Sơn</t>
  </si>
  <si>
    <t>Ngọc Châu</t>
  </si>
  <si>
    <t>Ngọc Lý</t>
  </si>
  <si>
    <t>Ngọc Thiện</t>
  </si>
  <si>
    <t>Ngọc Vân</t>
  </si>
  <si>
    <t>Phúc Hòa</t>
  </si>
  <si>
    <t>Phúc Sơn</t>
  </si>
  <si>
    <t>Quang Tiến</t>
  </si>
  <si>
    <t>Quế Nham</t>
  </si>
  <si>
    <t>Song Vân</t>
  </si>
  <si>
    <t>Tân Trung</t>
  </si>
  <si>
    <t>TT Cao Thượng</t>
  </si>
  <si>
    <t>TT Nhã Nam</t>
  </si>
  <si>
    <t>Việt Lập</t>
  </si>
  <si>
    <t>Việt Ngọc</t>
  </si>
  <si>
    <t>Chỉ tiêu</t>
  </si>
  <si>
    <t>Tổng chi NSNN</t>
  </si>
  <si>
    <t xml:space="preserve">Sự Nghiệp kinh tế </t>
  </si>
  <si>
    <t>SN nông - lâm -thủy sản</t>
  </si>
  <si>
    <t>SN nông nghiệp</t>
  </si>
  <si>
    <t>SN lâm nghiệp</t>
  </si>
  <si>
    <t xml:space="preserve"> SN địa chính</t>
  </si>
  <si>
    <t>TT PTQĐ và CCN</t>
  </si>
  <si>
    <t>Trung tâm Kỹ thuật- DVNN</t>
  </si>
  <si>
    <t xml:space="preserve">SN giao thông </t>
  </si>
  <si>
    <t>SN thuỷ lợi đê điều</t>
  </si>
  <si>
    <t>KT thị chính</t>
  </si>
  <si>
    <t xml:space="preserve"> Khuyến công, khuyến thương</t>
  </si>
  <si>
    <t>Dịch vụ công ích thủy lợi</t>
  </si>
  <si>
    <t>SN kinh tế khác</t>
  </si>
  <si>
    <t>Sự nghiệp Văn xã</t>
  </si>
  <si>
    <t xml:space="preserve"> SN văn hoá TT-TT</t>
  </si>
  <si>
    <t xml:space="preserve"> SN phát thanh </t>
  </si>
  <si>
    <t xml:space="preserve"> SN thể thao</t>
  </si>
  <si>
    <t xml:space="preserve"> Đảm bảo xã hội</t>
  </si>
  <si>
    <t>Sự nghiệp y tế</t>
  </si>
  <si>
    <t xml:space="preserve"> SN Giáo dục</t>
  </si>
  <si>
    <t>Trung tâm BDCT huyện</t>
  </si>
  <si>
    <t>IV</t>
  </si>
  <si>
    <t>SN môi trường</t>
  </si>
  <si>
    <t>V</t>
  </si>
  <si>
    <t>Quản lý hành chính</t>
  </si>
  <si>
    <t>An ninh - Quốc phòng</t>
  </si>
  <si>
    <t xml:space="preserve">An ninh </t>
  </si>
  <si>
    <t>Quốc phòng</t>
  </si>
  <si>
    <t>VII</t>
  </si>
  <si>
    <t>Chi khác ngân sách</t>
  </si>
  <si>
    <t>VIII</t>
  </si>
  <si>
    <t>Chi đầu tư phát triển</t>
  </si>
  <si>
    <t>IX</t>
  </si>
  <si>
    <t xml:space="preserve">Dự phòng </t>
  </si>
  <si>
    <t xml:space="preserve">X </t>
  </si>
  <si>
    <t>Chi trích lập quỹ khen thưởng</t>
  </si>
  <si>
    <t>XI</t>
  </si>
  <si>
    <t>XIII</t>
  </si>
  <si>
    <t>Thực hiện 10 tháng</t>
  </si>
  <si>
    <t>Ước thực hiện năm 2023</t>
  </si>
  <si>
    <t>III</t>
  </si>
  <si>
    <t>Kế hoạch đã giao</t>
  </si>
  <si>
    <t>Đơn vị thực hiện</t>
  </si>
  <si>
    <t>Cộng</t>
  </si>
  <si>
    <t>Hội người mù</t>
  </si>
  <si>
    <t>Công an huyện</t>
  </si>
  <si>
    <t>UBND các xã</t>
  </si>
  <si>
    <t>Trung tâm y tế</t>
  </si>
  <si>
    <t>Trung tâm VHTT-TT</t>
  </si>
  <si>
    <t>Trong đó</t>
  </si>
  <si>
    <t>NSX</t>
  </si>
  <si>
    <t>XIX</t>
  </si>
  <si>
    <t>Hoàn trả ngân sách cấp trên</t>
  </si>
  <si>
    <t>(Kèm theo Nghị quyết số             /NQ-HĐND ngày      /11/2022 của HĐND huyện)</t>
  </si>
  <si>
    <t>(Kèm theo Tờ trình số             /TT-UBND ngày      /11/2022 của UBND huyện)</t>
  </si>
  <si>
    <t>Nội dung</t>
  </si>
  <si>
    <t>Quỹ thi đua khen thưởng</t>
  </si>
  <si>
    <t>Tổng cộng</t>
  </si>
  <si>
    <t>Bao gồm</t>
  </si>
  <si>
    <t>A</t>
  </si>
  <si>
    <t>VP.HĐND-UBND</t>
  </si>
  <si>
    <t>Hoạt động HĐND huyện</t>
  </si>
  <si>
    <t xml:space="preserve"> Phòng Nông nghiệp&amp;PTNT</t>
  </si>
  <si>
    <t xml:space="preserve"> Phòng Tư pháp</t>
  </si>
  <si>
    <t xml:space="preserve"> Phòng TC-KH</t>
  </si>
  <si>
    <t xml:space="preserve"> Phòng KT &amp; HT</t>
  </si>
  <si>
    <t xml:space="preserve"> Phòng GD-ĐT</t>
  </si>
  <si>
    <t xml:space="preserve"> Phòng Y tế</t>
  </si>
  <si>
    <t xml:space="preserve"> Phòng LĐTB&amp;XH</t>
  </si>
  <si>
    <t xml:space="preserve"> Phòng VHTT-TT</t>
  </si>
  <si>
    <t xml:space="preserve"> Phòng TN&amp;MT</t>
  </si>
  <si>
    <t xml:space="preserve"> Phòng Nội vụ  </t>
  </si>
  <si>
    <t>Thanh tra huyện</t>
  </si>
  <si>
    <t>Văn phòng huyện ủy</t>
  </si>
  <si>
    <t>Ủy ban Mặt trận tổ quốc</t>
  </si>
  <si>
    <t>Huyện Đoàn</t>
  </si>
  <si>
    <t>Hội Phụ nữ</t>
  </si>
  <si>
    <t>Hội nông dân</t>
  </si>
  <si>
    <t>Hội Cựu chiến binh</t>
  </si>
  <si>
    <t>Hội Người cao tuổi</t>
  </si>
  <si>
    <t>Hội Nạn nhân chất độc da cam/Dioxin</t>
  </si>
  <si>
    <t>Hội Cựu thanh niên xung phong</t>
  </si>
  <si>
    <t>Hội Khuyến học</t>
  </si>
  <si>
    <t>Hội Chữ thập đỏ</t>
  </si>
  <si>
    <t>Trung tâm PTQĐ</t>
  </si>
  <si>
    <t>Trung tâm DVKTNN</t>
  </si>
  <si>
    <t>Trung tâm Bồi dưỡng chính trị huyện</t>
  </si>
  <si>
    <t>Tổng số</t>
  </si>
  <si>
    <t>Chi khác</t>
  </si>
  <si>
    <t>DỰ TOÁN THU TRÊN ĐỊA BÀN XÃ, TT NĂM 2024</t>
  </si>
  <si>
    <t>Điều tiết NSX,TT</t>
  </si>
  <si>
    <t>Đơn vị: Triệu đồng</t>
  </si>
  <si>
    <t>Tên đơn vị</t>
  </si>
  <si>
    <t xml:space="preserve"> NSNN trên địa bàn</t>
  </si>
  <si>
    <t>Thu cân đối k tính tiền SD đất, đất CI khi NN thu hồi, thu ĐG của ND</t>
  </si>
  <si>
    <t>Thu NQD</t>
  </si>
  <si>
    <t>Thuế thu nhập cá nhân kinh doanh</t>
  </si>
  <si>
    <t>Thuế TNCN BĐS</t>
  </si>
  <si>
    <t>Lệ phí trước bạ</t>
  </si>
  <si>
    <t xml:space="preserve">Thuế SD đất PNN </t>
  </si>
  <si>
    <t>Thu tiền sử dụng đất</t>
  </si>
  <si>
    <t>Phí, lệ phí</t>
  </si>
  <si>
    <t>Đất CI&amp;HLCS</t>
  </si>
  <si>
    <t>Thu khác NS</t>
  </si>
  <si>
    <t>DT năm 2024</t>
  </si>
  <si>
    <t>Hợp Đức</t>
  </si>
  <si>
    <t xml:space="preserve">Song Vân </t>
  </si>
  <si>
    <t>Chênh lệch dự toán giao và thực hiện 10 tháng</t>
  </si>
  <si>
    <t>Điều chỉnh, bổ sung dự toán</t>
  </si>
  <si>
    <t>-</t>
  </si>
  <si>
    <t>+ Chế độ chính sách tăng thêm</t>
  </si>
  <si>
    <t>Trích lập Quỹ thi đua khen thưởng</t>
  </si>
  <si>
    <t>Trích lập Quỹ TĐKT, 10% tiết kiệm chi TX tạo nguồn CCTL ngân sách huyện</t>
  </si>
  <si>
    <t>Dự toán năm 2024</t>
  </si>
  <si>
    <t>Trừ 10% tiết kiệm chi TX tạo nguồn cải cách tiền lương</t>
  </si>
  <si>
    <t>Còn được chi</t>
  </si>
  <si>
    <t>Sự nghiệp kinh tế</t>
  </si>
  <si>
    <t>An ninh- Quốc phòng</t>
  </si>
  <si>
    <t xml:space="preserve">Chi khác NS </t>
  </si>
  <si>
    <t>Khác</t>
  </si>
  <si>
    <t>Chi thường xuyên</t>
  </si>
  <si>
    <t>Chi không thường xuyên</t>
  </si>
  <si>
    <t>Chi sự nghiệp</t>
  </si>
  <si>
    <t>Hạt kiểm lâm Tân Việt Hòa</t>
  </si>
  <si>
    <t>Liên đoàn lao động</t>
  </si>
  <si>
    <t>Ban chỉ huy quân sự</t>
  </si>
  <si>
    <t>Toàn án nhân dân (hỗ trợ Hội thẩm Tòa án tham gia nghiên cứ hồ sơ và xét xử)</t>
  </si>
  <si>
    <t>Các trường học&amp; SNGD</t>
  </si>
  <si>
    <t>+Mục tiêu khác còn lại</t>
  </si>
  <si>
    <t>Dự toán 2024</t>
  </si>
  <si>
    <t>Đơn vị</t>
  </si>
  <si>
    <t>Tổng thu NSX, TT</t>
  </si>
  <si>
    <t>Tổng chi</t>
  </si>
  <si>
    <t>Thu điều tiết NSX được hưởng</t>
  </si>
  <si>
    <t>Thu trợ cấp cân đối</t>
  </si>
  <si>
    <t>Chi TX</t>
  </si>
  <si>
    <t>Chi dự phòng</t>
  </si>
  <si>
    <t>Chi từ nguồn BS có MT</t>
  </si>
  <si>
    <t xml:space="preserve"> MỤC TIÊU CHO CÁC XÃ, TT 2024</t>
  </si>
  <si>
    <t>Mục tiêu tỉnh cấp</t>
  </si>
  <si>
    <t>Mục tiêu huyện cấp</t>
  </si>
  <si>
    <t>Kinh phí huấn luyện và tiền ăn cho LL QDTV (1)</t>
  </si>
  <si>
    <t>Kinh phí thực hiện Nghị quyết số 22/2022/NQ-HĐND</t>
  </si>
  <si>
    <t>Hỗ trợ kinh phí hỏa táng theo Nghị quyết 17/2019/NQ-HĐND</t>
  </si>
  <si>
    <t xml:space="preserve">NQ 06/2020/NQ-HĐND </t>
  </si>
  <si>
    <t>Lương, các khoản đóng góp theo lương, thú y, khuyến nông, …</t>
  </si>
  <si>
    <t>Thu gom</t>
  </si>
  <si>
    <t>Vận hành lò đốt rác</t>
  </si>
  <si>
    <t>(1) Các xã diễn tập:</t>
  </si>
  <si>
    <t>Nâng cấp cổng thông tin điện tử xã</t>
  </si>
  <si>
    <t>Kinh phí thực hiện Đề án 01</t>
  </si>
  <si>
    <t>Giảm trừ 10% tiết kiệm tạo nguồn cải cách tiền lương</t>
  </si>
  <si>
    <t>Tăng lương hưu</t>
  </si>
  <si>
    <t>VI</t>
  </si>
  <si>
    <t>1.1</t>
  </si>
  <si>
    <t>1.2</t>
  </si>
  <si>
    <t>Chi tạo nguồn cải cách tiền lương</t>
  </si>
  <si>
    <t>Chi từ nguồn bổ sung có mục tiêu</t>
  </si>
  <si>
    <t>Dự toán còn lại năm 2024</t>
  </si>
  <si>
    <t>CHI TIẾT DỰ TOÁN CHI THƯỜNG XUYÊN NĂM 2024</t>
  </si>
  <si>
    <t>DỰ TOÁN THU NGÂN SÁCH NHÀ NƯỚC NĂM 2024</t>
  </si>
  <si>
    <t xml:space="preserve"> DỰ TOÁN CHI NGÂN SÁCH HUYỆN NĂM 2024</t>
  </si>
  <si>
    <t>Hỗ trợ các lễ hội trọng điểm (theo KH 436)</t>
  </si>
  <si>
    <t>Hỗ trợ lò đốt rác (SN MT)</t>
  </si>
  <si>
    <t>NST</t>
  </si>
  <si>
    <t>Ghi thu tiền sử dụng đất</t>
  </si>
  <si>
    <t>KẾ HOẠCH THU TIỀN SỬ DỤNG ĐẤT NĂM 2024</t>
  </si>
  <si>
    <t>Thu đảm bảo mặt bằng DT chi NS</t>
  </si>
  <si>
    <t>Chi chuyển giao ngân sách</t>
  </si>
  <si>
    <t>Trợ cấp cân đối</t>
  </si>
  <si>
    <t>Trợ cấp mục tiêu</t>
  </si>
  <si>
    <t>Phòng Nội vụ</t>
  </si>
  <si>
    <t>Thu chuyển giao</t>
  </si>
  <si>
    <t>Kinh phí thực hiện cải cách tiền lương</t>
  </si>
  <si>
    <t xml:space="preserve"> - Lụt bão: Đại Hóa, TT Nhã Nam, Ngọc Thiện mỗi xã 400.000.000đ</t>
  </si>
  <si>
    <t xml:space="preserve"> - Phòng thủ: Ngọc Vân, TT Cao Thượng mỗi xã 65.000.000đ</t>
  </si>
  <si>
    <t>Bổ sung có MT</t>
  </si>
  <si>
    <t>Hỗ trợ KP chi hoạt động của các chi bộ cơ sở theo QĐ số 99-QĐ/TW</t>
  </si>
  <si>
    <t>KP thực hiện chính sách tiền lương tăng thêm</t>
  </si>
  <si>
    <t xml:space="preserve">DT đã giao
</t>
  </si>
  <si>
    <t>+ Mục tiêu chi hộ huyện</t>
  </si>
  <si>
    <t xml:space="preserve">Mục tiêu tỉnh cấp </t>
  </si>
  <si>
    <t>Mục tiêu huyện cấp cho xã</t>
  </si>
  <si>
    <t>Chi cân đối</t>
  </si>
  <si>
    <t>Chi từ nguồn bổ sung có MT</t>
  </si>
  <si>
    <t>Chính sách ASXH thuộc LV y tế</t>
  </si>
  <si>
    <t>KP BTXH theo NĐ 20/2021/NĐ-CP</t>
  </si>
  <si>
    <t>KP thực hiện theo QĐ 416-QĐ/TU</t>
  </si>
  <si>
    <t>KP thực hiện Chương trình trồng 1 tỷ cây xanh</t>
  </si>
  <si>
    <t>Kinh phí diễn tập</t>
  </si>
  <si>
    <t>Chính sách ASXH thuộc LV giáo dục</t>
  </si>
  <si>
    <t>Kinh phí thực hiện theo NQ 61/2021/NQ-HĐND</t>
  </si>
  <si>
    <t>Phòng GD&amp;ĐT</t>
  </si>
  <si>
    <t>Kinh phí thực hiện theo NQ 23/2021/NQ-HĐND</t>
  </si>
  <si>
    <t>Ban ATGT</t>
  </si>
  <si>
    <t>Kinh phí thự chiện nhiệm vụ đảm bảo TT ATGT</t>
  </si>
  <si>
    <t>- Kinh phí thực hiện sắp xếp đơn vị hành chính</t>
  </si>
  <si>
    <t>Hỗ trợ đầu tư các công trình hạ tầng nông nghiệp nông thôn</t>
  </si>
  <si>
    <t>Chi từ nguồn tăng thu</t>
  </si>
  <si>
    <t>Thu trợ cấp MT</t>
  </si>
  <si>
    <t>XII</t>
  </si>
  <si>
    <t>Thu chuyển nguồn CCTL còn dư năm 2023 chuyển sang năm 2024 để thực hiện chính sách CCTL</t>
  </si>
  <si>
    <t>10% tiết kiệm chi TX tạo nguồn CCLT, 40% nguồn thu tại ĐVSN</t>
  </si>
  <si>
    <t>Bổ sung tăng nguồn kinh phí đảm bảo bù đắp chi</t>
  </si>
  <si>
    <t>Nguồn tăng thu trừ nguồn CCTL</t>
  </si>
  <si>
    <t>Hỗ trợ các Đại hội (MTTQ: 20 trđ; LHTN: 10trđ)</t>
  </si>
  <si>
    <t>CHI TIẾT CÂN ĐỐI THU- CHI NGÂN SÁCH XÃ, TT NĂM 2024</t>
  </si>
  <si>
    <t>So sánh ước thực hiện/DT giao (%)</t>
  </si>
  <si>
    <t>Thu Trợ cấp từ NS cấp trên</t>
  </si>
  <si>
    <t>NGÂN SÁCH CẤP HUYỆN</t>
  </si>
  <si>
    <t xml:space="preserve">Nguồn thu ngân sách </t>
  </si>
  <si>
    <t>Thu ngân sách được hưởng theo phân cấp</t>
  </si>
  <si>
    <t>Thu bổ sung từ ngân sách cấp trên</t>
  </si>
  <si>
    <t>Thu bổ sung cân đối ngân sách</t>
  </si>
  <si>
    <t>Thu bổ sung có mục tiêu</t>
  </si>
  <si>
    <t>Thu kết dư</t>
  </si>
  <si>
    <t>Thu chuyển nguồn từ năm trước chuyển sang</t>
  </si>
  <si>
    <t>Hoàn trả các cấp ngân sách</t>
  </si>
  <si>
    <t>Chi ngân sách</t>
  </si>
  <si>
    <t>Chi thuộc nhiệm vụ của ngân sách cấp  huyện</t>
  </si>
  <si>
    <t>B</t>
  </si>
  <si>
    <t>NGÂN SÁCH XÃ</t>
  </si>
  <si>
    <t xml:space="preserve">Chi ngân sách </t>
  </si>
  <si>
    <t>Chi thuộc nhiệm vụ của ngân sách cấp huyện xã</t>
  </si>
  <si>
    <t>CÂN ĐỐI NGUỒN THU, CHI DỰ TOÁN NGÂN SÁCH CẤP  HUYỆN VÀ NGÂN SÁCH HUYỆN XÃ NĂM 2024</t>
  </si>
  <si>
    <t>Chuyển giao ngân sách</t>
  </si>
  <si>
    <t>Nhiệm vụ</t>
  </si>
  <si>
    <t>Trong đó NS huyện hưởng</t>
  </si>
  <si>
    <t xml:space="preserve">Phí, lệ phí </t>
  </si>
  <si>
    <t>- Lệ phí đăng ký kinh doanh</t>
  </si>
  <si>
    <t>Văn phòng HĐND &amp; UBND huyện</t>
  </si>
  <si>
    <t>- Lệ phí cấp phép xây dựng</t>
  </si>
  <si>
    <t>- Phí thẩm định dự án đầu tư XD</t>
  </si>
  <si>
    <t>- Phí hộ tịch, hộ khẩu</t>
  </si>
  <si>
    <t xml:space="preserve"> Phí thẩm định cấp quyền SD đất</t>
  </si>
  <si>
    <t>Phí BVMT đối với khai thác TNKS</t>
  </si>
  <si>
    <t>Án phí, phí thi hành án dân sự</t>
  </si>
  <si>
    <t>Chi cục Thi hành án</t>
  </si>
  <si>
    <t>Lệ phí căn cước công dân</t>
  </si>
  <si>
    <t>Thu xử phạt vi phạm hành chính, tịch thu trong lĩnh vực thi hành án</t>
  </si>
  <si>
    <t>Thu phạt hành chính trong lĩnh vực an ninh trật tự</t>
  </si>
  <si>
    <t>Trong đó: Thu phạt ATGT</t>
  </si>
  <si>
    <t>Thu phạt vi phạm hành chính trong lĩnh vực trật tự, môi trường</t>
  </si>
  <si>
    <t>TT PTQĐ&amp; QLTTGTXD-MT huyện</t>
  </si>
  <si>
    <t>Ban quản lý Chợ Mọc</t>
  </si>
  <si>
    <t>Thu khác ngân sách (Thu phạt chậm thuế, thu hồi khoản chi năm trước, tịch thu xung công...</t>
  </si>
  <si>
    <t>- Thu hồi khoản chi năm trước</t>
  </si>
  <si>
    <t>- Thu bán tài sản nhà nước</t>
  </si>
  <si>
    <t>- Thu tiền phạt nộp chậm</t>
  </si>
  <si>
    <t>- Tịch thu tiền cọc đấu giá đất</t>
  </si>
  <si>
    <t>- Thu khác</t>
  </si>
  <si>
    <t>Phí, lệ phí bộ phận 1 cửa</t>
  </si>
  <si>
    <t>Phí, lệ phí  xã, TT và khác</t>
  </si>
  <si>
    <t>Số thu theo quy định nộp về TW</t>
  </si>
  <si>
    <t>Biểu số 07</t>
  </si>
  <si>
    <t>Biểu số 08</t>
  </si>
  <si>
    <t>Biểu số 09</t>
  </si>
  <si>
    <t>Biểu số 10</t>
  </si>
  <si>
    <t>Biểu số 11</t>
  </si>
  <si>
    <t>Biểu số 12</t>
  </si>
  <si>
    <t>Biểu 13</t>
  </si>
  <si>
    <t>Biểu số 14</t>
  </si>
  <si>
    <t>Dự toán năm 2023</t>
  </si>
  <si>
    <t>Dự kiến DT tỉnh giao</t>
  </si>
  <si>
    <t>Dự kiến tỉnh giao</t>
  </si>
  <si>
    <t>- Chi thường xuyên</t>
  </si>
  <si>
    <t>- Chi dự phòng</t>
  </si>
  <si>
    <t>- Chi đầu tư</t>
  </si>
  <si>
    <t>Chi nguồn cải cách tiền lương</t>
  </si>
  <si>
    <t>Chi bổ sung có mục tiêu và chuyển giao cho NSX, TT</t>
  </si>
  <si>
    <t>Tăng hoạt động do tăng biên chế, tăng hạng xã</t>
  </si>
  <si>
    <t>CHI TIẾT HỖ TRỢ ĐẦU TƯ HẠ TẦNG NÔNG NGHIỆP, NÔNG THÔN NĂM 2024</t>
  </si>
  <si>
    <t>Tên, danh mục công trình</t>
  </si>
  <si>
    <t>Chủ đầu tư</t>
  </si>
  <si>
    <t>Quy mô, chiều dài tuyến (m)</t>
  </si>
  <si>
    <t>Tổng mức đầu tư dự kiến</t>
  </si>
  <si>
    <t>Định mức phân bổ theo Quyết định số 10/2023/QĐ-UBND ngày 06/4/2023</t>
  </si>
  <si>
    <t>Đường BTXM trục thôn Ngàn Ván, Cầm, Tiêu</t>
  </si>
  <si>
    <t>UBND xã An Dương</t>
  </si>
  <si>
    <t>Mặt đường rộng 5,0m; BTXM 250#, dày 20cm; chiều rộng lề đường 2 bên, mỗi bên 0,5; chiều dài 15km</t>
  </si>
  <si>
    <t>Đường BTXM từ đường 294 qua Lục Hạ, đến Tân Long xã Tân Trung</t>
  </si>
  <si>
    <t>UBND xã Tân Trung</t>
  </si>
  <si>
    <t>Cứng hóa kênh Thọ Điền</t>
  </si>
  <si>
    <t>UBND xã Ngọc Thiện</t>
  </si>
  <si>
    <t>Mặt đường rộng 5,0m; BTXM 250#, dày 20cm; chiều rộng lề đường 2 bên, mỗi bên 0,5; chiều dài 1,0km</t>
  </si>
  <si>
    <t>Tường gạch xây M100# tối thiểu; dày 22cm, đáy bằng BTXM 150#, chiều rộng đáy 60cm, cao 1m; dài 1,0km</t>
  </si>
  <si>
    <t>Ngân hàng chính sách xã hội (Bổ sung vốn vay cho đối tượng chính sách và thanh niên khởi nghiệp)</t>
  </si>
  <si>
    <t>CÂN ĐỐI NGÂN SÁCH ĐỊA PHƯƠNG NĂM 2024</t>
  </si>
  <si>
    <t>Thu NSNN trên địa bàn</t>
  </si>
  <si>
    <t>Biểu số 06.2</t>
  </si>
  <si>
    <t>Thu NS địa phương theo phân cấp</t>
  </si>
  <si>
    <t>Chi ngân sách địa phương</t>
  </si>
  <si>
    <t>Chi hoàn trả ngân sách cấp trên</t>
  </si>
  <si>
    <t>Biểu số 06.1</t>
  </si>
  <si>
    <t>So sánh DT 2024/DT 2023 (%)</t>
  </si>
  <si>
    <t>40% nguồn thu để tạo nguồn CCTL và nguồn thu tại đơn vị để đảm bảo chi</t>
  </si>
  <si>
    <t>Chi sự nghiệp ĐBXH</t>
  </si>
  <si>
    <r>
      <rPr>
        <b/>
        <sz val="13"/>
        <color rgb="FFFF0000"/>
        <rFont val="Times New Roman"/>
        <family val="1"/>
      </rPr>
      <t>Ghi chú</t>
    </r>
    <r>
      <rPr>
        <sz val="13"/>
        <color rgb="FFFF0000"/>
        <rFont val="Times New Roman"/>
        <family val="1"/>
      </rPr>
      <t>: Tổng thu NSNN bao gồm: thu NS tỉnh, TW: 174.654 trđ; NS huyện: 1.258.567 triệu đồng, NSX, TT: 248.057 triệu đồng</t>
    </r>
  </si>
  <si>
    <t>Chi tạo nguồn cải cách tiền lương.</t>
  </si>
  <si>
    <t>BIỂU DỰ TOÁN THU PHÍ, LỆ PHÍ VÀ THU KHÁC NGÂN SÁCH NĂM 2024</t>
  </si>
  <si>
    <t>Dự án/ Tiểu dự án</t>
  </si>
  <si>
    <t>Sự nghiệp GD-ĐT và dạy nghề</t>
  </si>
  <si>
    <t>Sự nghiệp VHTT</t>
  </si>
  <si>
    <t>Sự nghiệp y tế, dân số và gia đình</t>
  </si>
  <si>
    <t>Kế hoạch vốn sự nghiệp NSTW</t>
  </si>
  <si>
    <t>Dự án đa dạng hóa sinh kế, phát triển mô hình giảm nghèo</t>
  </si>
  <si>
    <t>Hỗ trợ phát triển sản suất, cải thiện dinh dưỡng</t>
  </si>
  <si>
    <t>Tiểu dự án 1: Hỗ trợ phát triển sản xuất trong lĩnh vực nông nghiệp</t>
  </si>
  <si>
    <t>Tiểu dự án 2: Cải thiện dinh dưỡng</t>
  </si>
  <si>
    <t>Dự án 4: Phát triển giáo dục nghề nghiệp, việc làm bền vững</t>
  </si>
  <si>
    <t>Tiểu dự án 1: Đào tạo trình độ sơ cấp và các chương trình đào tạo dưới 3 tháng</t>
  </si>
  <si>
    <t>Tiểu dự án 2: Hỗ trợ người lao động đi làm việc ở nước ngoài theo hợp đồng</t>
  </si>
  <si>
    <t>Dự án 6: truyền thông và giảm nghèo về thông tin</t>
  </si>
  <si>
    <t>Tiểu dự án 1: Giảm nghèo về thông tin</t>
  </si>
  <si>
    <t>Tiểu dự án 2: truyển thông về giảm nghèo đa chiều</t>
  </si>
  <si>
    <t>Dự án 7: Nâng cao năng lực và giám sát, đánh giá Chương trình</t>
  </si>
  <si>
    <t>Tiểu dự án 1: Nâng cao năng lực thực hiện Chương trình</t>
  </si>
  <si>
    <t>Tiểu dự án 2: Giám sát, đánh giá Chương trình</t>
  </si>
  <si>
    <t>KẾ HOẠCH VỐN ĐẦU TƯ PHÁT TRIỂN CHƯƠNG TRÌNH MỤC TIÊU QUỐC GIA NÔNG THÔN MỚI NĂM 2024</t>
  </si>
  <si>
    <t>Tổng kế hoạch vốn năm 2024</t>
  </si>
  <si>
    <t>Ngân sách Trung ương</t>
  </si>
  <si>
    <t>Ngân sách tỉnh</t>
  </si>
  <si>
    <t>UBND huyện</t>
  </si>
  <si>
    <t>Xã Liên sơn</t>
  </si>
  <si>
    <t>Xã Ngọc Lý</t>
  </si>
  <si>
    <t>Xã Ngọc Vân</t>
  </si>
  <si>
    <t>Xã Phúc Hòa</t>
  </si>
  <si>
    <t>Xã Hợp Đức</t>
  </si>
  <si>
    <t>Xã Cao Xá</t>
  </si>
  <si>
    <t>Xã Việt Ngọc</t>
  </si>
  <si>
    <t>Xã Ngọc Thiện</t>
  </si>
  <si>
    <t>Xã Đại Hóa</t>
  </si>
  <si>
    <t>Xã Quang Tiến</t>
  </si>
  <si>
    <t>Xã Lan Giới</t>
  </si>
  <si>
    <t>Xã Phúc Sơn</t>
  </si>
  <si>
    <t>Xã Việt Lập</t>
  </si>
  <si>
    <t>Xã Lam Cốt</t>
  </si>
  <si>
    <t>Nội dung thành phần số 11: Tăng cường công tác giám sát, đánh giá thực hiện chương trình, nâng cao năng lực xây dựng NTM, truyền thông về xây dựng NTM, thực hiện phong tròa thi đua cả nước chung sức xây dựng NTM</t>
  </si>
  <si>
    <t>Nội dung thành phần số 2: Phát triển hạ tầng KT-XH cơ bản đồng bộ, hiện đại, đảm bảo kết nối nông thôn- đô thị và kết nối các vùng miền</t>
  </si>
  <si>
    <t>KẾ HOẠCH VỐN SỰ NGHIỆP CHƯƠNG TRÌNH MỤC TIÊU QUỐC GIA GIẢM NGHÈO BỀN VỮNG
 NĂM 2024</t>
  </si>
  <si>
    <r>
      <t>Ghi chú:</t>
    </r>
    <r>
      <rPr>
        <i/>
        <sz val="12"/>
        <color theme="1"/>
        <rFont val="Times New Roman"/>
        <family val="1"/>
      </rPr>
      <t xml:space="preserve"> Chi thường xuyên NSX, TT đã giảm trừ chi tiền báo chi bộ thôn, tổ dân phố theo Chỉ thị số 11-CT/TƯ ngày 28/12/1996 và đảm bảo các chế độ, chính sách tỉnh , trung ương ban hành đến hết thời điểm 30/11/2023</t>
    </r>
  </si>
  <si>
    <t/>
  </si>
  <si>
    <t>CHI TIẾT DỰ TOÁN CHI SỰ NGHIỆP GIÁO DỤC NĂM 2024</t>
  </si>
  <si>
    <t>Thu học phí theo NQ số 10/2020/NQ-HĐND tỉnh Bắc Giang</t>
  </si>
  <si>
    <t>NSNN hỗ trợ</t>
  </si>
  <si>
    <t xml:space="preserve">Trong đó đã giảm trừ </t>
  </si>
  <si>
    <t>Giảm 2,5% chi trực tiếp từ NSNN</t>
  </si>
  <si>
    <t>10% tiết kiệm chi TX tạo nguồn CCTL</t>
  </si>
  <si>
    <t>Trích Quỹ thi đua khen thưởng</t>
  </si>
  <si>
    <t>Dự toán NSNN còn cấp</t>
  </si>
  <si>
    <t>Thu tại đơn vị</t>
  </si>
  <si>
    <t>NSNN cấp bù</t>
  </si>
  <si>
    <t>Chi lương</t>
  </si>
  <si>
    <t>Hoạt động dạy và học</t>
  </si>
  <si>
    <t>Hỗ trợ trường chuẩn</t>
  </si>
  <si>
    <t>Trường chất lượng cao</t>
  </si>
  <si>
    <t>Tăng cường CSVC</t>
  </si>
  <si>
    <t>40% học phí tạo nguồn CCTL</t>
  </si>
  <si>
    <t>60% chi hoạt động từ nguồn thu HP</t>
  </si>
  <si>
    <t>Cộng MN</t>
  </si>
  <si>
    <t>Cao Thượng</t>
  </si>
  <si>
    <t>Đại Hoá</t>
  </si>
  <si>
    <t>Lương Văn Nắm</t>
  </si>
  <si>
    <t>Ngọc Thiện 1</t>
  </si>
  <si>
    <t>Ngọc Thiện 2</t>
  </si>
  <si>
    <t xml:space="preserve">Ngọc Vân </t>
  </si>
  <si>
    <t>Phúc Hoà</t>
  </si>
  <si>
    <t>TT C Thượng</t>
  </si>
  <si>
    <t xml:space="preserve">Việt Ngọc </t>
  </si>
  <si>
    <t>Cộng THCS</t>
  </si>
  <si>
    <t xml:space="preserve">Ngọc Thiện </t>
  </si>
  <si>
    <t>Nguyên Hồng</t>
  </si>
  <si>
    <t>Cộng Tiểu học</t>
  </si>
  <si>
    <t>Ngọc thiện 1</t>
  </si>
  <si>
    <t>Ngọc thiện 2</t>
  </si>
  <si>
    <t>Nhã Nam</t>
  </si>
  <si>
    <t>Chính sách GD (*)</t>
  </si>
  <si>
    <t>XD NLH 18 phòng 3 tầng trường THCS Lam Cốt</t>
  </si>
  <si>
    <t>XD nhà đa năng sân, cổng, nhà bảo vệ trường Tiểu học Lam Cốt</t>
  </si>
  <si>
    <t>Kinh phí tạm giữ lại</t>
  </si>
  <si>
    <t>Chênh lệch phụ cấp ưu đãi</t>
  </si>
  <si>
    <t>Lương cho GV Hợp đồng, tăng lương thường xuyên</t>
  </si>
  <si>
    <t>Ghi chú: (*) có phụ biểu chi tiết kèm theo</t>
  </si>
  <si>
    <t>DỰ TOÁN CHI TIẾT CHÍNH SÁCH GIÁO DỤC NĂM 2024</t>
  </si>
  <si>
    <t>Cấp bù học phí</t>
  </si>
  <si>
    <t>Tiền ăn cho trẻ mẫu giáo</t>
  </si>
  <si>
    <t>Học sinh khuyết tật NĐ 42</t>
  </si>
  <si>
    <t>Hỗ trợ chi phí học tập</t>
  </si>
  <si>
    <t>Sinh viên người dân tộcQĐ 66/2013</t>
  </si>
  <si>
    <t>Phòng LĐTBXH</t>
  </si>
  <si>
    <t>(Kèm theo  Tờ trình số 253/TTr-UBND ngày  04/12/2023 của UBND huyện )</t>
  </si>
  <si>
    <t>DT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</si>
</sst>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_);_(* \(#,##0\);_(* &quot;-&quot;??_);_(@_)"/>
    <numFmt numFmtId="165" formatCode="_(* #,##0.0_);_(* \(#,##0.0\);_(* &quot;-&quot;??_);_(@_)"/>
    <numFmt numFmtId="166" formatCode="_(* #,##0.00_);_(* \(#,##0.00\);_(* &quot;-&quot;&quot;?&quot;&quot;?&quot;_);_(@_)"/>
    <numFmt numFmtId="167" formatCode="_(* #,##0_);_(* \(#,##0\);_(* &quot;-&quot;&quot;?&quot;&quot;?&quot;_);_(@_)"/>
    <numFmt numFmtId="168" formatCode="_-* #,##0.00&quot; &quot;_₫_-;\-* #,##0.00&quot; &quot;_₫_-;_-* &quot;-&quot;??&quot; &quot;_₫_-;_-@_-"/>
    <numFmt numFmtId="169" formatCode="_-* #,##0.00&quot; &quot;_ _-;\-* #,##0.00&quot; &quot;_ _-;_-* &quot;-&quot;??&quot; &quot;_ _-;_-@_-"/>
    <numFmt numFmtId="170" formatCode="_-* #,##0&quot; &quot;_ _-;\-* #,##0&quot; &quot;_ _-;_-* &quot;-&quot;??&quot; &quot;_ _-;_-@_-"/>
    <numFmt numFmtId="171" formatCode="_-* #,##0\ _ _-;\-* #,##0\ _ _-;_-* &quot;-&quot;??\ _ _-;_-@_-"/>
  </numFmts>
  <fonts count="78" x14ac:knownFonts="1">
    <font>
      <sz val="14"/>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3"/>
      <color theme="1"/>
      <name val="Times New Roman"/>
      <family val="1"/>
    </font>
    <font>
      <sz val="14"/>
      <color theme="1"/>
      <name val="Times New Roman"/>
      <family val="2"/>
    </font>
    <font>
      <i/>
      <sz val="13"/>
      <color theme="1"/>
      <name val="Times New Roman"/>
      <family val="1"/>
    </font>
    <font>
      <b/>
      <sz val="13"/>
      <color theme="1"/>
      <name val="Times New Roman"/>
      <family val="1"/>
    </font>
    <font>
      <sz val="13"/>
      <color theme="1"/>
      <name val="Arial"/>
      <family val="2"/>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b/>
      <sz val="12"/>
      <color rgb="FFFF0000"/>
      <name val="Times New Roman"/>
      <family val="1"/>
    </font>
    <font>
      <i/>
      <sz val="14"/>
      <color theme="1"/>
      <name val="Times New Roman"/>
      <family val="1"/>
    </font>
    <font>
      <sz val="11"/>
      <color theme="1"/>
      <name val="Times New Roman"/>
      <family val="2"/>
      <charset val="163"/>
    </font>
    <font>
      <b/>
      <sz val="12"/>
      <name val="Times New Roman"/>
      <family val="1"/>
    </font>
    <font>
      <b/>
      <sz val="11"/>
      <name val="Times New Roman"/>
      <family val="1"/>
    </font>
    <font>
      <sz val="11"/>
      <name val="Times New Roman"/>
      <family val="1"/>
    </font>
    <font>
      <b/>
      <i/>
      <sz val="12"/>
      <name val="Times New Roman"/>
      <family val="1"/>
    </font>
    <font>
      <i/>
      <sz val="12"/>
      <name val="Times New Roman"/>
      <family val="1"/>
    </font>
    <font>
      <i/>
      <sz val="10"/>
      <name val="Times New Roman"/>
      <family val="1"/>
    </font>
    <font>
      <sz val="10"/>
      <name val="Times New Roman"/>
      <family val="1"/>
    </font>
    <font>
      <b/>
      <sz val="10"/>
      <name val="Times New Roman"/>
      <family val="1"/>
    </font>
    <font>
      <sz val="11"/>
      <color indexed="8"/>
      <name val="Times New Roman"/>
      <family val="2"/>
      <charset val="163"/>
    </font>
    <font>
      <b/>
      <i/>
      <sz val="10"/>
      <name val="Times New Roman"/>
      <family val="1"/>
    </font>
    <font>
      <sz val="12"/>
      <color theme="1"/>
      <name val="Times New Roman"/>
      <family val="2"/>
    </font>
    <font>
      <b/>
      <i/>
      <sz val="12"/>
      <color theme="1"/>
      <name val="Times New Roman"/>
      <family val="1"/>
    </font>
    <font>
      <sz val="13"/>
      <name val="Times New Roman"/>
      <family val="1"/>
    </font>
    <font>
      <b/>
      <sz val="13"/>
      <name val="Times New Roman"/>
      <family val="1"/>
    </font>
    <font>
      <i/>
      <sz val="13"/>
      <color rgb="FF000000"/>
      <name val="Times New Roman"/>
      <family val="1"/>
    </font>
    <font>
      <i/>
      <sz val="12"/>
      <color rgb="FF000000"/>
      <name val="Times New Roman"/>
      <family val="1"/>
    </font>
    <font>
      <b/>
      <sz val="12"/>
      <color rgb="FF000000"/>
      <name val="Times New Roman"/>
      <family val="1"/>
    </font>
    <font>
      <b/>
      <sz val="11"/>
      <color rgb="FF000000"/>
      <name val="Times New Roman"/>
      <family val="1"/>
    </font>
    <font>
      <sz val="11"/>
      <color theme="1"/>
      <name val="Times New Roman"/>
      <family val="1"/>
    </font>
    <font>
      <i/>
      <sz val="11"/>
      <color theme="1"/>
      <name val="Times New Roman"/>
      <family val="1"/>
    </font>
    <font>
      <b/>
      <i/>
      <sz val="11"/>
      <color rgb="FF000000"/>
      <name val="Times New Roman"/>
      <family val="1"/>
    </font>
    <font>
      <sz val="12"/>
      <name val=".VnTime"/>
      <family val="2"/>
    </font>
    <font>
      <sz val="11"/>
      <color indexed="8"/>
      <name val="Calibri"/>
      <family val="2"/>
    </font>
    <font>
      <sz val="11"/>
      <name val=".VnArial"/>
      <family val="2"/>
    </font>
    <font>
      <sz val="10"/>
      <name val="Arial"/>
      <family val="2"/>
    </font>
    <font>
      <sz val="12"/>
      <color theme="1"/>
      <name val="times new roman"/>
      <family val="2"/>
      <charset val="163"/>
    </font>
    <font>
      <sz val="14"/>
      <name val="Times New Roman"/>
      <family val="1"/>
    </font>
    <font>
      <sz val="13"/>
      <color rgb="FF000000"/>
      <name val="Times New Roman"/>
      <family val="1"/>
    </font>
    <font>
      <b/>
      <sz val="11"/>
      <color theme="1"/>
      <name val="Times New Roman"/>
      <family val="1"/>
    </font>
    <font>
      <b/>
      <sz val="12"/>
      <color theme="1"/>
      <name val="Times New Roman"/>
      <family val="2"/>
    </font>
    <font>
      <sz val="12"/>
      <color rgb="FF000000"/>
      <name val="Times New Roman"/>
      <family val="1"/>
    </font>
    <font>
      <i/>
      <sz val="12"/>
      <color theme="1"/>
      <name val="Times New Roman"/>
      <family val="2"/>
    </font>
    <font>
      <sz val="10"/>
      <name val=".VnTime"/>
      <family val="2"/>
    </font>
    <font>
      <b/>
      <sz val="11"/>
      <color theme="1"/>
      <name val="Times New Roman"/>
      <family val="2"/>
    </font>
    <font>
      <sz val="11"/>
      <color theme="1"/>
      <name val="Times New Roman"/>
      <family val="2"/>
    </font>
    <font>
      <sz val="11"/>
      <name val="Times New Roman"/>
      <family val="2"/>
    </font>
    <font>
      <sz val="11"/>
      <color theme="1"/>
      <name val="Calibri"/>
      <family val="2"/>
      <charset val="163"/>
      <scheme val="minor"/>
    </font>
    <font>
      <sz val="11"/>
      <color indexed="8"/>
      <name val="Calibri"/>
      <family val="2"/>
      <charset val="163"/>
    </font>
    <font>
      <sz val="12"/>
      <name val=".VnArial Narrow"/>
      <family val="2"/>
    </font>
    <font>
      <i/>
      <sz val="14"/>
      <name val="Times New Roman"/>
      <family val="1"/>
    </font>
    <font>
      <b/>
      <sz val="14"/>
      <name val="Times New Roman"/>
      <family val="1"/>
    </font>
    <font>
      <sz val="10"/>
      <color theme="1"/>
      <name val="Times New Roman"/>
      <family val="2"/>
    </font>
    <font>
      <b/>
      <sz val="13"/>
      <color rgb="FF000000"/>
      <name val="Times New Roman"/>
      <family val="1"/>
    </font>
    <font>
      <b/>
      <i/>
      <sz val="13"/>
      <color theme="1"/>
      <name val="Times New Roman"/>
      <family val="1"/>
    </font>
    <font>
      <b/>
      <i/>
      <sz val="13"/>
      <color rgb="FF000000"/>
      <name val="Times New Roman"/>
      <family val="1"/>
    </font>
    <font>
      <b/>
      <i/>
      <sz val="14"/>
      <color theme="1"/>
      <name val="Times New Roman"/>
      <family val="1"/>
    </font>
    <font>
      <sz val="10"/>
      <name val="Arial"/>
      <family val="2"/>
      <charset val="163"/>
    </font>
    <font>
      <sz val="13"/>
      <color rgb="FFFF0000"/>
      <name val="Times New Roman"/>
      <family val="1"/>
    </font>
    <font>
      <b/>
      <sz val="13"/>
      <color rgb="FFFF0000"/>
      <name val="Times New Roman"/>
      <family val="1"/>
    </font>
    <font>
      <sz val="9"/>
      <name val="Times New Roman"/>
      <family val="1"/>
    </font>
    <font>
      <sz val="12"/>
      <color theme="1"/>
      <name val="Calibri"/>
      <family val="2"/>
      <scheme val="minor"/>
    </font>
    <font>
      <i/>
      <sz val="12"/>
      <color theme="1"/>
      <name val="Calibri"/>
      <family val="2"/>
      <scheme val="minor"/>
    </font>
    <font>
      <sz val="10"/>
      <color theme="1"/>
      <name val="Calibri"/>
      <family val="2"/>
      <scheme val="minor"/>
    </font>
    <font>
      <sz val="11"/>
      <color theme="1"/>
      <name val="Calibri"/>
      <family val="2"/>
    </font>
    <font>
      <b/>
      <sz val="12"/>
      <color theme="1"/>
      <name val="Calibri"/>
      <family val="2"/>
      <scheme val="minor"/>
    </font>
    <font>
      <b/>
      <i/>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54">
    <xf numFmtId="0" fontId="0" fillId="0" borderId="0"/>
    <xf numFmtId="43" fontId="9" fillId="0" borderId="0" applyFont="0" applyFill="0" applyBorder="0" applyAlignment="0" applyProtection="0"/>
    <xf numFmtId="0" fontId="7" fillId="0" borderId="0"/>
    <xf numFmtId="0" fontId="6" fillId="0" borderId="0"/>
    <xf numFmtId="166" fontId="7" fillId="0" borderId="0" applyFont="0" applyFill="0" applyBorder="0" applyAlignment="0" applyProtection="0"/>
    <xf numFmtId="43" fontId="9" fillId="0" borderId="0" applyFont="0" applyFill="0" applyBorder="0" applyAlignment="0" applyProtection="0"/>
    <xf numFmtId="0" fontId="21" fillId="0" borderId="0"/>
    <xf numFmtId="168" fontId="30" fillId="0" borderId="0" applyFont="0" applyFill="0" applyBorder="0" applyAlignment="0" applyProtection="0"/>
    <xf numFmtId="168" fontId="30"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3" fillId="0" borderId="0"/>
    <xf numFmtId="169" fontId="21" fillId="0" borderId="0" applyFont="0" applyFill="0" applyBorder="0" applyAlignment="0" applyProtection="0"/>
    <xf numFmtId="0" fontId="44" fillId="0" borderId="0"/>
    <xf numFmtId="43" fontId="4" fillId="0" borderId="0" applyFont="0" applyFill="0" applyBorder="0" applyAlignment="0" applyProtection="0"/>
    <xf numFmtId="0" fontId="4" fillId="0" borderId="0"/>
    <xf numFmtId="43" fontId="45" fillId="0" borderId="0" applyFont="0" applyFill="0" applyBorder="0" applyAlignment="0" applyProtection="0"/>
    <xf numFmtId="0" fontId="46" fillId="0" borderId="0"/>
    <xf numFmtId="0" fontId="44" fillId="0" borderId="0"/>
    <xf numFmtId="43" fontId="46" fillId="0" borderId="0" applyFont="0" applyFill="0" applyBorder="0" applyAlignment="0" applyProtection="0"/>
    <xf numFmtId="43" fontId="45" fillId="0" borderId="0" applyFont="0" applyFill="0" applyBorder="0" applyAlignment="0" applyProtection="0"/>
    <xf numFmtId="0" fontId="48" fillId="0" borderId="0"/>
    <xf numFmtId="168" fontId="48" fillId="0" borderId="0" applyFont="0" applyFill="0" applyBorder="0" applyAlignment="0" applyProtection="0"/>
    <xf numFmtId="0" fontId="7" fillId="0" borderId="0"/>
    <xf numFmtId="168" fontId="7" fillId="0" borderId="0" applyFont="0" applyFill="0" applyBorder="0" applyAlignment="0" applyProtection="0"/>
    <xf numFmtId="168" fontId="7" fillId="0" borderId="0" applyFont="0" applyFill="0" applyBorder="0" applyAlignment="0" applyProtection="0"/>
    <xf numFmtId="0" fontId="7" fillId="0" borderId="0"/>
    <xf numFmtId="168" fontId="7" fillId="0" borderId="0" applyFont="0" applyFill="0" applyBorder="0" applyAlignment="0" applyProtection="0"/>
    <xf numFmtId="0" fontId="47" fillId="0" borderId="0"/>
    <xf numFmtId="43" fontId="47" fillId="0" borderId="0" applyFont="0" applyFill="0" applyBorder="0" applyAlignment="0" applyProtection="0"/>
    <xf numFmtId="0" fontId="3" fillId="0" borderId="0"/>
    <xf numFmtId="43" fontId="3" fillId="0" borderId="0" applyFont="0" applyFill="0" applyBorder="0" applyAlignment="0" applyProtection="0"/>
    <xf numFmtId="0" fontId="54" fillId="0" borderId="0"/>
    <xf numFmtId="0" fontId="43" fillId="0" borderId="0"/>
    <xf numFmtId="0" fontId="58" fillId="0" borderId="0"/>
    <xf numFmtId="0" fontId="43" fillId="0" borderId="0"/>
    <xf numFmtId="0" fontId="21" fillId="0" borderId="0"/>
    <xf numFmtId="166" fontId="7" fillId="0" borderId="0" applyFont="0" applyFill="0" applyBorder="0" applyAlignment="0" applyProtection="0"/>
    <xf numFmtId="168" fontId="59" fillId="0" borderId="0" applyFont="0" applyFill="0" applyBorder="0" applyAlignment="0" applyProtection="0"/>
    <xf numFmtId="0" fontId="60" fillId="0" borderId="0"/>
    <xf numFmtId="0" fontId="4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46" fillId="0" borderId="0"/>
    <xf numFmtId="0" fontId="68" fillId="0" borderId="0"/>
    <xf numFmtId="0" fontId="7" fillId="0" borderId="0"/>
    <xf numFmtId="0" fontId="1" fillId="0" borderId="0"/>
    <xf numFmtId="43" fontId="1" fillId="0" borderId="0" applyFont="0" applyFill="0" applyBorder="0" applyAlignment="0" applyProtection="0"/>
    <xf numFmtId="0" fontId="75" fillId="0" borderId="0"/>
  </cellStyleXfs>
  <cellXfs count="482">
    <xf numFmtId="0" fontId="0" fillId="0" borderId="0" xfId="0"/>
    <xf numFmtId="0" fontId="8" fillId="0" borderId="0" xfId="2" applyFont="1" applyFill="1" applyAlignment="1">
      <alignment horizontal="center" vertical="center" wrapText="1"/>
    </xf>
    <xf numFmtId="0" fontId="8" fillId="0" borderId="0" xfId="2" applyFont="1" applyFill="1" applyAlignment="1">
      <alignment vertical="center" wrapText="1"/>
    </xf>
    <xf numFmtId="164" fontId="8" fillId="0" borderId="0" xfId="1" applyNumberFormat="1" applyFont="1" applyFill="1" applyAlignment="1">
      <alignment vertical="center" wrapText="1"/>
    </xf>
    <xf numFmtId="3" fontId="8" fillId="0" borderId="0" xfId="1" applyNumberFormat="1" applyFont="1" applyFill="1" applyAlignment="1">
      <alignment vertical="center" wrapText="1"/>
    </xf>
    <xf numFmtId="0" fontId="12" fillId="0" borderId="0" xfId="3" applyFont="1" applyFill="1"/>
    <xf numFmtId="164" fontId="10" fillId="0" borderId="0" xfId="1" applyNumberFormat="1" applyFont="1" applyFill="1" applyBorder="1" applyAlignment="1">
      <alignment horizontal="center" vertical="center" wrapText="1"/>
    </xf>
    <xf numFmtId="0" fontId="11" fillId="0" borderId="0" xfId="2" applyFont="1" applyFill="1" applyAlignment="1">
      <alignment vertical="center" wrapText="1"/>
    </xf>
    <xf numFmtId="164" fontId="8" fillId="0" borderId="2" xfId="1" applyNumberFormat="1" applyFont="1" applyFill="1" applyBorder="1" applyAlignment="1">
      <alignment horizontal="center" vertical="center" wrapText="1"/>
    </xf>
    <xf numFmtId="3" fontId="8" fillId="0" borderId="2" xfId="1"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vertical="center" wrapText="1"/>
    </xf>
    <xf numFmtId="164" fontId="13" fillId="0" borderId="2" xfId="1" applyNumberFormat="1" applyFont="1" applyFill="1" applyBorder="1" applyAlignment="1">
      <alignment vertical="center" wrapText="1"/>
    </xf>
    <xf numFmtId="3" fontId="13" fillId="0" borderId="2" xfId="1" applyNumberFormat="1" applyFont="1" applyFill="1" applyBorder="1" applyAlignment="1">
      <alignment vertical="center" wrapText="1"/>
    </xf>
    <xf numFmtId="165" fontId="13" fillId="0" borderId="2" xfId="1" applyNumberFormat="1" applyFont="1" applyFill="1" applyBorder="1" applyAlignment="1">
      <alignment vertical="center" wrapText="1"/>
    </xf>
    <xf numFmtId="0" fontId="13" fillId="0" borderId="0" xfId="2" applyFont="1" applyFill="1" applyAlignment="1">
      <alignment vertical="center" wrapText="1"/>
    </xf>
    <xf numFmtId="0" fontId="14" fillId="0" borderId="2" xfId="2" applyFont="1" applyFill="1" applyBorder="1" applyAlignment="1">
      <alignment horizontal="center" vertical="center" wrapText="1"/>
    </xf>
    <xf numFmtId="0" fontId="14" fillId="0" borderId="2" xfId="2" applyFont="1" applyFill="1" applyBorder="1" applyAlignment="1">
      <alignment vertical="center" wrapText="1"/>
    </xf>
    <xf numFmtId="164" fontId="14" fillId="0" borderId="2" xfId="1" applyNumberFormat="1" applyFont="1" applyFill="1" applyBorder="1" applyAlignment="1">
      <alignment vertical="center" wrapText="1"/>
    </xf>
    <xf numFmtId="3" fontId="14" fillId="0" borderId="2" xfId="1" applyNumberFormat="1" applyFont="1" applyFill="1" applyBorder="1" applyAlignment="1">
      <alignment vertical="center" wrapText="1"/>
    </xf>
    <xf numFmtId="165" fontId="14" fillId="0" borderId="2" xfId="1" applyNumberFormat="1" applyFont="1" applyFill="1" applyBorder="1" applyAlignment="1">
      <alignment vertical="center" wrapText="1"/>
    </xf>
    <xf numFmtId="0" fontId="14" fillId="0" borderId="0" xfId="2" applyFont="1" applyFill="1" applyAlignment="1">
      <alignment vertical="center" wrapText="1"/>
    </xf>
    <xf numFmtId="167" fontId="13" fillId="0" borderId="2" xfId="4" applyNumberFormat="1" applyFont="1" applyFill="1" applyBorder="1" applyAlignment="1">
      <alignment vertical="center" wrapText="1"/>
    </xf>
    <xf numFmtId="0" fontId="14" fillId="0" borderId="2" xfId="2" quotePrefix="1" applyFont="1" applyFill="1" applyBorder="1" applyAlignment="1">
      <alignment vertical="center" wrapText="1"/>
    </xf>
    <xf numFmtId="164" fontId="14" fillId="0" borderId="2" xfId="1" applyNumberFormat="1" applyFont="1" applyFill="1" applyBorder="1" applyAlignment="1">
      <alignment horizontal="center" vertical="center" wrapText="1"/>
    </xf>
    <xf numFmtId="0" fontId="8" fillId="0" borderId="2" xfId="2" quotePrefix="1" applyFont="1" applyFill="1" applyBorder="1" applyAlignment="1">
      <alignment vertical="center" wrapText="1"/>
    </xf>
    <xf numFmtId="164" fontId="8" fillId="0" borderId="2" xfId="1" quotePrefix="1" applyNumberFormat="1" applyFont="1" applyFill="1" applyBorder="1" applyAlignment="1">
      <alignment vertical="center" wrapText="1"/>
    </xf>
    <xf numFmtId="164" fontId="8" fillId="0" borderId="2" xfId="1" applyNumberFormat="1" applyFont="1" applyFill="1" applyBorder="1" applyAlignment="1">
      <alignment vertical="center" wrapText="1"/>
    </xf>
    <xf numFmtId="0" fontId="8" fillId="0" borderId="2" xfId="2" applyNumberFormat="1" applyFont="1" applyFill="1" applyBorder="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0" fillId="0" borderId="0" xfId="0" applyBorder="1" applyAlignment="1">
      <alignment horizontal="right" vertical="center"/>
    </xf>
    <xf numFmtId="0" fontId="15" fillId="0" borderId="2" xfId="0" applyFont="1" applyBorder="1" applyAlignment="1">
      <alignment vertical="center" wrapText="1"/>
    </xf>
    <xf numFmtId="164" fontId="15" fillId="0" borderId="2" xfId="0" applyNumberFormat="1" applyFont="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horizontal="left" vertical="center" wrapText="1"/>
    </xf>
    <xf numFmtId="164" fontId="16" fillId="0" borderId="2" xfId="1" applyNumberFormat="1" applyFont="1" applyBorder="1" applyAlignment="1">
      <alignment vertical="center" wrapText="1"/>
    </xf>
    <xf numFmtId="0" fontId="16" fillId="0" borderId="0" xfId="2" applyFont="1" applyFill="1" applyAlignment="1">
      <alignment horizontal="center" vertical="center" wrapText="1"/>
    </xf>
    <xf numFmtId="0" fontId="16" fillId="0" borderId="0" xfId="2" applyFont="1" applyFill="1" applyAlignment="1">
      <alignment vertical="center" wrapText="1"/>
    </xf>
    <xf numFmtId="164" fontId="16" fillId="0" borderId="0" xfId="1" applyNumberFormat="1" applyFont="1" applyFill="1" applyAlignment="1">
      <alignment vertical="center" wrapText="1"/>
    </xf>
    <xf numFmtId="0" fontId="18" fillId="0" borderId="0" xfId="2" applyFont="1" applyFill="1" applyAlignment="1">
      <alignment horizontal="center" vertical="center" wrapText="1"/>
    </xf>
    <xf numFmtId="0" fontId="18" fillId="0" borderId="0" xfId="2" applyFont="1" applyFill="1" applyAlignment="1">
      <alignment vertical="center" wrapText="1"/>
    </xf>
    <xf numFmtId="164" fontId="19" fillId="0" borderId="0" xfId="1" applyNumberFormat="1" applyFont="1" applyFill="1" applyAlignment="1">
      <alignment vertical="center" wrapText="1"/>
    </xf>
    <xf numFmtId="0" fontId="19" fillId="0" borderId="0" xfId="2" applyFont="1" applyFill="1" applyAlignment="1">
      <alignment vertical="center" wrapText="1"/>
    </xf>
    <xf numFmtId="0" fontId="15" fillId="0" borderId="0" xfId="2" applyFont="1" applyFill="1" applyAlignment="1">
      <alignment vertical="center" wrapText="1"/>
    </xf>
    <xf numFmtId="0" fontId="15" fillId="0" borderId="2" xfId="2" applyFont="1" applyFill="1" applyBorder="1" applyAlignment="1">
      <alignment vertical="center" wrapText="1"/>
    </xf>
    <xf numFmtId="164" fontId="15" fillId="0" borderId="2" xfId="1" applyNumberFormat="1" applyFont="1" applyFill="1" applyBorder="1" applyAlignment="1">
      <alignment vertical="center" wrapText="1"/>
    </xf>
    <xf numFmtId="0" fontId="16" fillId="0" borderId="2" xfId="2" applyFont="1" applyFill="1" applyBorder="1" applyAlignment="1">
      <alignment horizontal="center" vertical="center" wrapText="1"/>
    </xf>
    <xf numFmtId="0" fontId="16" fillId="0" borderId="2" xfId="2" applyFont="1" applyFill="1" applyBorder="1" applyAlignment="1">
      <alignment vertical="center" wrapText="1"/>
    </xf>
    <xf numFmtId="164" fontId="16" fillId="0" borderId="2" xfId="1" applyNumberFormat="1" applyFont="1" applyFill="1" applyBorder="1" applyAlignment="1">
      <alignment vertical="center" wrapText="1"/>
    </xf>
    <xf numFmtId="0" fontId="7" fillId="0" borderId="2" xfId="2"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11" fillId="0" borderId="2" xfId="2" applyFont="1" applyFill="1" applyBorder="1" applyAlignment="1">
      <alignment vertical="center" wrapText="1"/>
    </xf>
    <xf numFmtId="164" fontId="11" fillId="0" borderId="2" xfId="1" applyNumberFormat="1" applyFont="1" applyFill="1" applyBorder="1" applyAlignment="1">
      <alignment vertical="center" wrapText="1"/>
    </xf>
    <xf numFmtId="3" fontId="11" fillId="0" borderId="2" xfId="1" applyNumberFormat="1" applyFont="1" applyFill="1" applyBorder="1" applyAlignment="1">
      <alignment vertical="center" wrapText="1"/>
    </xf>
    <xf numFmtId="0" fontId="17" fillId="0" borderId="1" xfId="0" applyFont="1" applyBorder="1" applyAlignment="1">
      <alignment horizontal="center" vertical="center" wrapText="1"/>
    </xf>
    <xf numFmtId="0" fontId="0" fillId="0" borderId="0" xfId="0" applyAlignment="1">
      <alignment vertical="center" wrapText="1"/>
    </xf>
    <xf numFmtId="0" fontId="0" fillId="0" borderId="2" xfId="0" applyBorder="1" applyAlignment="1">
      <alignment vertical="center" wrapText="1"/>
    </xf>
    <xf numFmtId="0" fontId="13" fillId="0" borderId="2" xfId="0" applyFont="1" applyBorder="1" applyAlignment="1">
      <alignment vertical="center" wrapText="1"/>
    </xf>
    <xf numFmtId="164" fontId="15" fillId="0" borderId="2" xfId="1" applyNumberFormat="1" applyFont="1" applyBorder="1" applyAlignment="1">
      <alignment horizontal="center" vertical="center" wrapText="1"/>
    </xf>
    <xf numFmtId="0" fontId="16" fillId="0" borderId="2" xfId="0" applyFont="1" applyBorder="1" applyAlignment="1">
      <alignment horizontal="center" vertical="center" wrapText="1"/>
    </xf>
    <xf numFmtId="0" fontId="15" fillId="0" borderId="0" xfId="0" applyFont="1" applyAlignment="1">
      <alignment vertical="center" wrapText="1"/>
    </xf>
    <xf numFmtId="0" fontId="15" fillId="0" borderId="2"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32" fillId="0" borderId="0" xfId="0" applyFont="1" applyAlignment="1">
      <alignment vertical="center" wrapText="1"/>
    </xf>
    <xf numFmtId="164" fontId="33" fillId="0" borderId="2" xfId="1" applyNumberFormat="1" applyFont="1" applyBorder="1" applyAlignment="1">
      <alignment vertical="center" wrapText="1"/>
    </xf>
    <xf numFmtId="0" fontId="33" fillId="0" borderId="0" xfId="0" applyFont="1" applyAlignment="1">
      <alignment vertical="center" wrapText="1"/>
    </xf>
    <xf numFmtId="164" fontId="32" fillId="0" borderId="2" xfId="1" applyNumberFormat="1" applyFont="1" applyBorder="1" applyAlignment="1">
      <alignment vertical="center" wrapText="1"/>
    </xf>
    <xf numFmtId="0" fontId="33" fillId="0" borderId="2" xfId="0" applyFont="1" applyBorder="1" applyAlignment="1">
      <alignment horizontal="center" vertical="center" wrapText="1"/>
    </xf>
    <xf numFmtId="0" fontId="32" fillId="0" borderId="2" xfId="0" applyFont="1" applyBorder="1" applyAlignment="1">
      <alignment vertical="center" wrapText="1"/>
    </xf>
    <xf numFmtId="164" fontId="32" fillId="0" borderId="0" xfId="1" applyNumberFormat="1" applyFont="1" applyAlignment="1">
      <alignment vertical="center" wrapText="1"/>
    </xf>
    <xf numFmtId="0" fontId="16" fillId="0" borderId="0" xfId="9" applyFont="1" applyAlignment="1">
      <alignment horizontal="center" vertical="center" wrapText="1"/>
    </xf>
    <xf numFmtId="0" fontId="16" fillId="0" borderId="0" xfId="9" applyFont="1" applyAlignment="1">
      <alignment vertical="center" wrapText="1"/>
    </xf>
    <xf numFmtId="164" fontId="17" fillId="0" borderId="0" xfId="10" applyNumberFormat="1" applyFont="1" applyAlignment="1">
      <alignment vertical="center" wrapText="1"/>
    </xf>
    <xf numFmtId="164" fontId="16" fillId="0" borderId="0" xfId="10" applyNumberFormat="1" applyFont="1" applyAlignment="1">
      <alignment vertical="center" wrapText="1"/>
    </xf>
    <xf numFmtId="0" fontId="17" fillId="0" borderId="0" xfId="9" applyFont="1" applyAlignment="1">
      <alignment vertical="center" wrapText="1"/>
    </xf>
    <xf numFmtId="164" fontId="17" fillId="0" borderId="0" xfId="9" applyNumberFormat="1" applyFont="1" applyAlignment="1">
      <alignment vertical="center" wrapText="1"/>
    </xf>
    <xf numFmtId="0" fontId="16" fillId="0" borderId="2" xfId="9" applyFont="1" applyBorder="1" applyAlignment="1">
      <alignment vertical="center" wrapText="1"/>
    </xf>
    <xf numFmtId="0" fontId="40" fillId="0" borderId="0" xfId="9" applyFont="1" applyAlignment="1">
      <alignment vertical="center" wrapText="1"/>
    </xf>
    <xf numFmtId="164" fontId="40" fillId="0" borderId="2" xfId="10" applyNumberFormat="1" applyFont="1" applyBorder="1" applyAlignment="1">
      <alignment horizontal="center" vertical="center" wrapText="1"/>
    </xf>
    <xf numFmtId="164" fontId="41" fillId="0" borderId="2" xfId="10" applyNumberFormat="1" applyFont="1" applyBorder="1" applyAlignment="1">
      <alignment horizontal="center" vertical="center" wrapText="1"/>
    </xf>
    <xf numFmtId="0" fontId="40" fillId="0" borderId="0" xfId="9" applyFont="1" applyAlignment="1">
      <alignment horizontal="center" vertical="center" wrapText="1"/>
    </xf>
    <xf numFmtId="0" fontId="16" fillId="0" borderId="2" xfId="9" applyFont="1" applyBorder="1" applyAlignment="1">
      <alignment horizontal="center" vertical="center" wrapText="1"/>
    </xf>
    <xf numFmtId="164" fontId="40" fillId="0" borderId="2" xfId="10" applyNumberFormat="1" applyFont="1" applyBorder="1" applyAlignment="1">
      <alignment vertical="center" wrapText="1"/>
    </xf>
    <xf numFmtId="164" fontId="41" fillId="0" borderId="2" xfId="10" applyNumberFormat="1" applyFont="1" applyBorder="1" applyAlignment="1">
      <alignment vertical="center" wrapText="1"/>
    </xf>
    <xf numFmtId="0" fontId="41" fillId="0" borderId="2" xfId="9" applyFont="1" applyBorder="1" applyAlignment="1">
      <alignment vertical="center" wrapText="1"/>
    </xf>
    <xf numFmtId="164" fontId="41" fillId="0" borderId="2" xfId="9" applyNumberFormat="1" applyFont="1" applyBorder="1" applyAlignment="1">
      <alignment vertical="center" wrapText="1"/>
    </xf>
    <xf numFmtId="43" fontId="41" fillId="0" borderId="2" xfId="10" applyFont="1" applyBorder="1" applyAlignment="1">
      <alignment vertical="center" wrapText="1"/>
    </xf>
    <xf numFmtId="43" fontId="17" fillId="0" borderId="0" xfId="1" applyFont="1" applyAlignment="1">
      <alignment vertical="center" wrapText="1"/>
    </xf>
    <xf numFmtId="164" fontId="41" fillId="0" borderId="2" xfId="10" applyNumberFormat="1" applyFont="1" applyFill="1" applyBorder="1" applyAlignment="1">
      <alignment horizontal="right" vertical="center" wrapText="1"/>
    </xf>
    <xf numFmtId="164" fontId="41" fillId="0" borderId="3" xfId="10" applyNumberFormat="1" applyFont="1" applyFill="1" applyBorder="1" applyAlignment="1">
      <alignment horizontal="right" vertical="center" wrapText="1"/>
    </xf>
    <xf numFmtId="164" fontId="40" fillId="0" borderId="2" xfId="10" applyNumberFormat="1" applyFont="1" applyFill="1" applyBorder="1" applyAlignment="1">
      <alignment horizontal="right" vertical="center" wrapText="1"/>
    </xf>
    <xf numFmtId="0" fontId="11" fillId="0" borderId="2" xfId="2" quotePrefix="1" applyFont="1" applyFill="1" applyBorder="1" applyAlignment="1">
      <alignment vertical="center" wrapText="1"/>
    </xf>
    <xf numFmtId="164" fontId="11" fillId="0" borderId="2" xfId="1" quotePrefix="1" applyNumberFormat="1" applyFont="1" applyFill="1" applyBorder="1" applyAlignment="1">
      <alignment vertical="center" wrapText="1"/>
    </xf>
    <xf numFmtId="0" fontId="11" fillId="0" borderId="2" xfId="2" applyNumberFormat="1" applyFont="1" applyFill="1" applyBorder="1" applyAlignment="1">
      <alignment vertical="center" wrapText="1"/>
    </xf>
    <xf numFmtId="164" fontId="7" fillId="0" borderId="2" xfId="1" applyNumberFormat="1" applyFont="1" applyFill="1" applyBorder="1" applyAlignment="1">
      <alignment vertical="center" wrapText="1"/>
    </xf>
    <xf numFmtId="164" fontId="16" fillId="0" borderId="2" xfId="2" applyNumberFormat="1" applyFont="1" applyFill="1" applyBorder="1" applyAlignment="1">
      <alignment vertical="center" wrapText="1"/>
    </xf>
    <xf numFmtId="164" fontId="7" fillId="0" borderId="2" xfId="1" applyNumberFormat="1" applyFont="1" applyFill="1" applyBorder="1" applyAlignment="1">
      <alignment horizontal="left" vertical="center" wrapText="1"/>
    </xf>
    <xf numFmtId="164" fontId="26" fillId="0" borderId="2" xfId="1" applyNumberFormat="1" applyFont="1" applyFill="1" applyBorder="1" applyAlignment="1">
      <alignment horizontal="left" vertical="center" wrapText="1"/>
    </xf>
    <xf numFmtId="0" fontId="15" fillId="0" borderId="5" xfId="2" applyFont="1" applyFill="1" applyBorder="1" applyAlignment="1">
      <alignment horizontal="center" vertical="center" wrapText="1"/>
    </xf>
    <xf numFmtId="0" fontId="0" fillId="0" borderId="2" xfId="0" applyBorder="1" applyAlignment="1">
      <alignment horizontal="center" vertical="center" wrapText="1"/>
    </xf>
    <xf numFmtId="164" fontId="18" fillId="0" borderId="0" xfId="2" applyNumberFormat="1" applyFont="1" applyFill="1" applyAlignment="1">
      <alignment vertical="center" wrapText="1"/>
    </xf>
    <xf numFmtId="0" fontId="11" fillId="0" borderId="2" xfId="2" applyFont="1" applyFill="1" applyBorder="1" applyAlignment="1">
      <alignment horizontal="center" vertical="center" wrapText="1"/>
    </xf>
    <xf numFmtId="0" fontId="15" fillId="0" borderId="2" xfId="0" applyFont="1" applyBorder="1" applyAlignment="1">
      <alignment horizontal="center" vertical="center" wrapText="1"/>
    </xf>
    <xf numFmtId="0" fontId="16" fillId="0" borderId="0" xfId="11" applyFont="1" applyFill="1" applyAlignment="1">
      <alignment vertical="center" wrapText="1"/>
    </xf>
    <xf numFmtId="164" fontId="38" fillId="0" borderId="2" xfId="1" applyNumberFormat="1" applyFont="1" applyFill="1" applyBorder="1" applyAlignment="1">
      <alignment horizontal="center" vertical="center" wrapText="1"/>
    </xf>
    <xf numFmtId="0" fontId="32" fillId="0" borderId="0" xfId="32" applyFont="1" applyAlignment="1">
      <alignment vertical="center" wrapText="1"/>
    </xf>
    <xf numFmtId="0" fontId="51" fillId="0" borderId="0" xfId="32" applyFont="1" applyAlignment="1">
      <alignment vertical="center" wrapText="1"/>
    </xf>
    <xf numFmtId="164" fontId="32" fillId="0" borderId="0" xfId="33" applyNumberFormat="1" applyFont="1" applyAlignment="1">
      <alignment vertical="center" wrapText="1"/>
    </xf>
    <xf numFmtId="0" fontId="51" fillId="0" borderId="2" xfId="32" applyFont="1" applyBorder="1" applyAlignment="1">
      <alignment vertical="center" wrapText="1"/>
    </xf>
    <xf numFmtId="164" fontId="51" fillId="0" borderId="2" xfId="33" applyNumberFormat="1" applyFont="1" applyBorder="1" applyAlignment="1">
      <alignment vertical="center" wrapText="1"/>
    </xf>
    <xf numFmtId="164" fontId="51" fillId="0" borderId="2" xfId="32" applyNumberFormat="1" applyFont="1" applyBorder="1" applyAlignment="1">
      <alignment vertical="center" wrapText="1"/>
    </xf>
    <xf numFmtId="164" fontId="32" fillId="0" borderId="2" xfId="33" applyNumberFormat="1" applyFont="1" applyBorder="1" applyAlignment="1">
      <alignment horizontal="left" vertical="center" wrapText="1"/>
    </xf>
    <xf numFmtId="164" fontId="32" fillId="0" borderId="2" xfId="33" applyNumberFormat="1" applyFont="1" applyBorder="1" applyAlignment="1">
      <alignment vertical="center" wrapText="1"/>
    </xf>
    <xf numFmtId="164" fontId="32" fillId="0" borderId="2" xfId="32" applyNumberFormat="1" applyFont="1" applyBorder="1" applyAlignment="1">
      <alignment vertical="center" wrapText="1"/>
    </xf>
    <xf numFmtId="0" fontId="54" fillId="0" borderId="0" xfId="34"/>
    <xf numFmtId="0" fontId="54" fillId="0" borderId="0" xfId="34" applyAlignment="1">
      <alignment vertical="center" wrapText="1"/>
    </xf>
    <xf numFmtId="0" fontId="13" fillId="0" borderId="0" xfId="34" applyFont="1" applyAlignment="1">
      <alignment vertical="center" wrapText="1"/>
    </xf>
    <xf numFmtId="164" fontId="28" fillId="0" borderId="0" xfId="5" applyNumberFormat="1" applyFont="1" applyAlignment="1">
      <alignment vertical="center" wrapText="1"/>
    </xf>
    <xf numFmtId="164" fontId="13" fillId="0" borderId="0" xfId="5" applyNumberFormat="1" applyFont="1" applyAlignment="1">
      <alignment horizontal="center" vertical="center" wrapText="1"/>
    </xf>
    <xf numFmtId="164" fontId="28" fillId="0" borderId="0" xfId="5" applyNumberFormat="1" applyFont="1" applyAlignment="1">
      <alignment horizontal="center" vertical="center" wrapText="1"/>
    </xf>
    <xf numFmtId="0" fontId="50" fillId="0" borderId="2" xfId="34" applyFont="1" applyBorder="1" applyAlignment="1">
      <alignment vertical="center" wrapText="1"/>
    </xf>
    <xf numFmtId="164" fontId="50" fillId="0" borderId="2" xfId="5" applyNumberFormat="1" applyFont="1" applyBorder="1" applyAlignment="1">
      <alignment vertical="center" wrapText="1"/>
    </xf>
    <xf numFmtId="0" fontId="24" fillId="2" borderId="2" xfId="35" applyFont="1" applyFill="1" applyBorder="1" applyAlignment="1">
      <alignment horizontal="center" vertical="center" wrapText="1"/>
    </xf>
    <xf numFmtId="3" fontId="24" fillId="2" borderId="2" xfId="35" applyNumberFormat="1" applyFont="1" applyFill="1" applyBorder="1" applyAlignment="1">
      <alignment horizontal="left" vertical="center" wrapText="1"/>
    </xf>
    <xf numFmtId="164" fontId="50" fillId="0" borderId="2" xfId="34" applyNumberFormat="1" applyFont="1" applyBorder="1" applyAlignment="1">
      <alignment vertical="center" wrapText="1"/>
    </xf>
    <xf numFmtId="164" fontId="24" fillId="0" borderId="2" xfId="5" applyNumberFormat="1" applyFont="1" applyBorder="1" applyAlignment="1">
      <alignment vertical="center" wrapText="1"/>
    </xf>
    <xf numFmtId="165" fontId="32" fillId="0" borderId="2" xfId="5" applyNumberFormat="1" applyFont="1" applyFill="1" applyBorder="1" applyAlignment="1">
      <alignment vertical="center" wrapText="1"/>
    </xf>
    <xf numFmtId="164" fontId="50" fillId="0" borderId="2" xfId="5" applyNumberFormat="1" applyFont="1" applyBorder="1" applyAlignment="1">
      <alignment horizontal="center" vertical="center" wrapText="1"/>
    </xf>
    <xf numFmtId="164" fontId="24" fillId="0" borderId="2" xfId="5" applyNumberFormat="1" applyFont="1" applyBorder="1" applyAlignment="1">
      <alignment horizontal="center" vertical="center" wrapText="1"/>
    </xf>
    <xf numFmtId="0" fontId="40" fillId="0" borderId="0" xfId="34" applyFont="1" applyAlignment="1">
      <alignment horizontal="left" vertical="center"/>
    </xf>
    <xf numFmtId="3" fontId="40" fillId="0" borderId="0" xfId="34" applyNumberFormat="1" applyFont="1" applyAlignment="1">
      <alignment vertical="center"/>
    </xf>
    <xf numFmtId="0" fontId="40" fillId="0" borderId="0" xfId="34" applyFont="1" applyAlignment="1">
      <alignment vertical="center"/>
    </xf>
    <xf numFmtId="0" fontId="28" fillId="0" borderId="0" xfId="34" applyFont="1"/>
    <xf numFmtId="164" fontId="57" fillId="0" borderId="4" xfId="5" applyNumberFormat="1" applyFont="1" applyBorder="1" applyAlignment="1">
      <alignment horizontal="center" vertical="center" wrapText="1"/>
    </xf>
    <xf numFmtId="164" fontId="51" fillId="0" borderId="2" xfId="1" applyNumberFormat="1" applyFont="1" applyBorder="1" applyAlignment="1">
      <alignment vertical="center" wrapText="1"/>
    </xf>
    <xf numFmtId="164" fontId="16" fillId="0" borderId="4" xfId="1" applyNumberFormat="1" applyFont="1" applyFill="1" applyBorder="1" applyAlignment="1">
      <alignment horizontal="center" vertical="center" wrapText="1"/>
    </xf>
    <xf numFmtId="164" fontId="38" fillId="0" borderId="4" xfId="1" applyNumberFormat="1" applyFont="1" applyFill="1" applyBorder="1" applyAlignment="1">
      <alignment horizontal="center" vertical="center" wrapText="1"/>
    </xf>
    <xf numFmtId="0" fontId="38" fillId="0" borderId="2" xfId="11" applyFont="1" applyFill="1" applyBorder="1" applyAlignment="1">
      <alignment horizontal="center" vertical="center" wrapText="1"/>
    </xf>
    <xf numFmtId="164" fontId="52" fillId="0" borderId="2" xfId="1" applyNumberFormat="1" applyFont="1" applyFill="1" applyBorder="1" applyAlignment="1">
      <alignment horizontal="center" vertical="center" wrapText="1"/>
    </xf>
    <xf numFmtId="164" fontId="54" fillId="0" borderId="0" xfId="34" applyNumberFormat="1"/>
    <xf numFmtId="0" fontId="15" fillId="0" borderId="0" xfId="32" applyFont="1" applyAlignment="1">
      <alignment horizontal="center" vertical="center" wrapText="1"/>
    </xf>
    <xf numFmtId="0" fontId="17" fillId="0" borderId="0" xfId="32" applyFont="1" applyAlignment="1">
      <alignment horizontal="center" vertical="center" wrapText="1"/>
    </xf>
    <xf numFmtId="164" fontId="16" fillId="0" borderId="2" xfId="1" applyNumberFormat="1" applyFont="1" applyBorder="1" applyAlignment="1">
      <alignment horizontal="left" vertical="center" wrapText="1"/>
    </xf>
    <xf numFmtId="164" fontId="63" fillId="0" borderId="2" xfId="5" applyNumberFormat="1" applyFont="1" applyBorder="1" applyAlignment="1">
      <alignment horizontal="center" vertical="center" wrapText="1"/>
    </xf>
    <xf numFmtId="43" fontId="28" fillId="0" borderId="0" xfId="1" applyFont="1" applyAlignment="1">
      <alignment vertical="center" wrapText="1"/>
    </xf>
    <xf numFmtId="43" fontId="50" fillId="0" borderId="2" xfId="1" applyFont="1" applyBorder="1" applyAlignment="1">
      <alignment vertical="center" wrapText="1"/>
    </xf>
    <xf numFmtId="43" fontId="24" fillId="0" borderId="2" xfId="1" applyFont="1" applyBorder="1" applyAlignment="1">
      <alignment vertical="center" wrapText="1"/>
    </xf>
    <xf numFmtId="43" fontId="40" fillId="0" borderId="0" xfId="1" applyFont="1" applyAlignment="1">
      <alignment vertical="center"/>
    </xf>
    <xf numFmtId="43" fontId="28" fillId="0" borderId="0" xfId="1" applyFont="1"/>
    <xf numFmtId="0" fontId="0" fillId="0" borderId="0" xfId="0" applyAlignment="1">
      <alignment horizontal="center" vertical="center"/>
    </xf>
    <xf numFmtId="164" fontId="0" fillId="0" borderId="0" xfId="1" applyNumberFormat="1" applyFont="1" applyAlignment="1">
      <alignment vertical="center"/>
    </xf>
    <xf numFmtId="0" fontId="0" fillId="0" borderId="0" xfId="0" applyAlignment="1">
      <alignment vertical="center"/>
    </xf>
    <xf numFmtId="164" fontId="0" fillId="0" borderId="2" xfId="1" applyNumberFormat="1" applyFont="1" applyBorder="1" applyAlignment="1">
      <alignment vertical="center"/>
    </xf>
    <xf numFmtId="0" fontId="0" fillId="0" borderId="2" xfId="0" applyBorder="1" applyAlignment="1">
      <alignment horizontal="center" vertical="center"/>
    </xf>
    <xf numFmtId="0" fontId="13" fillId="0" borderId="0" xfId="0" applyFont="1" applyAlignment="1">
      <alignment vertical="center"/>
    </xf>
    <xf numFmtId="0" fontId="15" fillId="0" borderId="2" xfId="2" applyFont="1" applyFill="1" applyBorder="1" applyAlignment="1">
      <alignment horizontal="center" vertical="center" wrapText="1"/>
    </xf>
    <xf numFmtId="0" fontId="32" fillId="0" borderId="0" xfId="0" applyFont="1" applyAlignment="1">
      <alignment horizontal="center" vertical="center" wrapText="1"/>
    </xf>
    <xf numFmtId="164" fontId="53" fillId="0" borderId="0" xfId="33" applyNumberFormat="1" applyFont="1" applyBorder="1" applyAlignment="1">
      <alignment horizontal="center" vertical="center" wrapText="1"/>
    </xf>
    <xf numFmtId="164" fontId="15" fillId="0" borderId="2" xfId="1" applyNumberFormat="1" applyFont="1" applyFill="1" applyBorder="1" applyAlignment="1">
      <alignment horizontal="center" vertical="center" wrapText="1"/>
    </xf>
    <xf numFmtId="164" fontId="15" fillId="0" borderId="0" xfId="2" applyNumberFormat="1" applyFont="1" applyFill="1" applyAlignment="1">
      <alignment vertical="center" wrapText="1"/>
    </xf>
    <xf numFmtId="43" fontId="15" fillId="0" borderId="0" xfId="1" applyFont="1" applyFill="1" applyAlignment="1">
      <alignment vertical="center" wrapText="1"/>
    </xf>
    <xf numFmtId="0" fontId="13" fillId="0" borderId="2" xfId="0" applyFont="1" applyBorder="1" applyAlignment="1">
      <alignment horizontal="center" vertical="center"/>
    </xf>
    <xf numFmtId="164" fontId="13" fillId="0" borderId="2" xfId="1" applyNumberFormat="1" applyFont="1" applyBorder="1" applyAlignment="1">
      <alignment vertical="center"/>
    </xf>
    <xf numFmtId="0" fontId="0" fillId="0" borderId="2" xfId="0" quotePrefix="1" applyBorder="1" applyAlignment="1">
      <alignment vertical="center" wrapText="1"/>
    </xf>
    <xf numFmtId="0" fontId="55" fillId="0" borderId="2" xfId="34" applyFont="1" applyBorder="1" applyAlignment="1">
      <alignment horizontal="center" vertical="center" wrapText="1"/>
    </xf>
    <xf numFmtId="164" fontId="56" fillId="0" borderId="2" xfId="5" applyNumberFormat="1" applyFont="1" applyBorder="1" applyAlignment="1">
      <alignment horizontal="center" vertical="center" wrapText="1"/>
    </xf>
    <xf numFmtId="164" fontId="56" fillId="0" borderId="5" xfId="5" applyNumberFormat="1" applyFont="1" applyBorder="1" applyAlignment="1">
      <alignment horizontal="center" vertical="center" wrapText="1"/>
    </xf>
    <xf numFmtId="165" fontId="56" fillId="0" borderId="4" xfId="5" applyNumberFormat="1" applyFont="1" applyFill="1" applyBorder="1" applyAlignment="1">
      <alignment horizontal="center" vertical="center" wrapText="1"/>
    </xf>
    <xf numFmtId="0" fontId="54" fillId="0" borderId="0" xfId="34" applyAlignment="1">
      <alignment horizontal="center"/>
    </xf>
    <xf numFmtId="165" fontId="40" fillId="0" borderId="2" xfId="1" applyNumberFormat="1" applyFont="1" applyBorder="1" applyAlignment="1">
      <alignment vertical="center" wrapText="1"/>
    </xf>
    <xf numFmtId="165" fontId="17" fillId="0" borderId="0" xfId="1" applyNumberFormat="1" applyFont="1" applyAlignment="1">
      <alignment vertical="center" wrapText="1"/>
    </xf>
    <xf numFmtId="165" fontId="41" fillId="0" borderId="2" xfId="1" applyNumberFormat="1" applyFont="1" applyBorder="1" applyAlignment="1">
      <alignment vertical="center" wrapText="1"/>
    </xf>
    <xf numFmtId="164" fontId="22" fillId="0" borderId="2" xfId="1" applyNumberFormat="1" applyFont="1" applyFill="1" applyBorder="1" applyAlignment="1">
      <alignment horizontal="center" vertical="center" wrapText="1"/>
    </xf>
    <xf numFmtId="0" fontId="8" fillId="0" borderId="0" xfId="11" applyFont="1" applyAlignment="1">
      <alignment horizontal="center"/>
    </xf>
    <xf numFmtId="0" fontId="8" fillId="0" borderId="0" xfId="11" applyFont="1"/>
    <xf numFmtId="164" fontId="8" fillId="0" borderId="0" xfId="22" applyNumberFormat="1" applyFont="1"/>
    <xf numFmtId="0" fontId="64" fillId="0" borderId="2" xfId="11" applyFont="1" applyBorder="1" applyAlignment="1">
      <alignment horizontal="center" vertical="center" wrapText="1"/>
    </xf>
    <xf numFmtId="0" fontId="64" fillId="0" borderId="2" xfId="11" applyFont="1" applyBorder="1" applyAlignment="1">
      <alignment horizontal="justify" vertical="center" wrapText="1"/>
    </xf>
    <xf numFmtId="164" fontId="64" fillId="0" borderId="2" xfId="22" applyNumberFormat="1" applyFont="1" applyBorder="1" applyAlignment="1">
      <alignment horizontal="justify" vertical="center" wrapText="1"/>
    </xf>
    <xf numFmtId="3" fontId="64" fillId="0" borderId="2" xfId="22" applyNumberFormat="1" applyFont="1" applyBorder="1" applyAlignment="1">
      <alignment horizontal="right" vertical="center" wrapText="1"/>
    </xf>
    <xf numFmtId="0" fontId="49" fillId="0" borderId="2" xfId="11" applyFont="1" applyBorder="1" applyAlignment="1">
      <alignment horizontal="center" vertical="center" wrapText="1"/>
    </xf>
    <xf numFmtId="0" fontId="49" fillId="0" borderId="2" xfId="11" applyFont="1" applyBorder="1" applyAlignment="1">
      <alignment horizontal="justify" vertical="center" wrapText="1"/>
    </xf>
    <xf numFmtId="164" fontId="49" fillId="0" borderId="2" xfId="22" applyNumberFormat="1" applyFont="1" applyBorder="1" applyAlignment="1">
      <alignment horizontal="justify" vertical="center" wrapText="1"/>
    </xf>
    <xf numFmtId="3" fontId="8" fillId="0" borderId="0" xfId="22" applyNumberFormat="1" applyFont="1" applyAlignment="1">
      <alignment horizontal="right"/>
    </xf>
    <xf numFmtId="0" fontId="48" fillId="0" borderId="0" xfId="2" applyFont="1" applyFill="1" applyAlignment="1">
      <alignment horizontal="center" vertical="center" wrapText="1"/>
    </xf>
    <xf numFmtId="0" fontId="48" fillId="0" borderId="0" xfId="2" applyFont="1" applyFill="1" applyAlignment="1">
      <alignment vertical="center" wrapText="1"/>
    </xf>
    <xf numFmtId="164" fontId="48" fillId="0" borderId="0" xfId="1" applyNumberFormat="1" applyFont="1" applyFill="1" applyAlignment="1">
      <alignment vertical="center" wrapText="1"/>
    </xf>
    <xf numFmtId="0" fontId="35" fillId="0" borderId="0" xfId="2" applyFont="1" applyFill="1" applyAlignment="1">
      <alignment horizontal="center" vertical="center" wrapText="1"/>
    </xf>
    <xf numFmtId="164" fontId="61" fillId="0" borderId="1" xfId="1" applyNumberFormat="1" applyFont="1" applyFill="1" applyBorder="1" applyAlignment="1">
      <alignment vertical="center" wrapText="1"/>
    </xf>
    <xf numFmtId="0" fontId="61" fillId="0" borderId="1" xfId="2" applyFont="1" applyFill="1" applyBorder="1" applyAlignment="1">
      <alignment horizontal="right" vertical="center" wrapText="1"/>
    </xf>
    <xf numFmtId="0" fontId="62" fillId="0" borderId="0" xfId="2" applyFont="1" applyFill="1" applyAlignment="1">
      <alignment horizontal="center" vertical="center" wrapText="1"/>
    </xf>
    <xf numFmtId="0" fontId="22" fillId="0" borderId="13" xfId="2" applyFont="1" applyFill="1" applyBorder="1" applyAlignment="1">
      <alignment horizontal="center" vertical="center" wrapText="1"/>
    </xf>
    <xf numFmtId="0" fontId="22" fillId="0" borderId="13" xfId="2" applyFont="1" applyFill="1" applyBorder="1" applyAlignment="1">
      <alignment vertical="center" wrapText="1"/>
    </xf>
    <xf numFmtId="164" fontId="62" fillId="0" borderId="13" xfId="1" applyNumberFormat="1" applyFont="1" applyFill="1" applyBorder="1" applyAlignment="1">
      <alignment vertical="center" wrapText="1"/>
    </xf>
    <xf numFmtId="164" fontId="62" fillId="0" borderId="13" xfId="2" applyNumberFormat="1" applyFont="1" applyFill="1" applyBorder="1" applyAlignment="1">
      <alignment vertical="center" wrapText="1"/>
    </xf>
    <xf numFmtId="0" fontId="62" fillId="0" borderId="0" xfId="2" applyFont="1" applyFill="1" applyAlignment="1">
      <alignment vertical="center" wrapText="1"/>
    </xf>
    <xf numFmtId="0" fontId="7" fillId="0" borderId="14" xfId="2" applyFont="1" applyFill="1" applyBorder="1" applyAlignment="1">
      <alignment horizontal="center" vertical="center" wrapText="1"/>
    </xf>
    <xf numFmtId="0" fontId="7" fillId="0" borderId="14" xfId="2" applyFont="1" applyFill="1" applyBorder="1" applyAlignment="1">
      <alignment vertical="center" wrapText="1"/>
    </xf>
    <xf numFmtId="164" fontId="48" fillId="0" borderId="14" xfId="1" applyNumberFormat="1" applyFont="1" applyFill="1" applyBorder="1" applyAlignment="1">
      <alignment vertical="center" wrapText="1"/>
    </xf>
    <xf numFmtId="0" fontId="48" fillId="0" borderId="14" xfId="2" applyFont="1" applyFill="1" applyBorder="1" applyAlignment="1">
      <alignment vertical="center" wrapText="1"/>
    </xf>
    <xf numFmtId="0" fontId="22" fillId="0" borderId="14" xfId="2" applyFont="1" applyFill="1" applyBorder="1" applyAlignment="1">
      <alignment horizontal="center" vertical="center" wrapText="1"/>
    </xf>
    <xf numFmtId="0" fontId="22" fillId="0" borderId="14" xfId="2" applyFont="1" applyFill="1" applyBorder="1" applyAlignment="1">
      <alignment vertical="center" wrapText="1"/>
    </xf>
    <xf numFmtId="164" fontId="62" fillId="0" borderId="14" xfId="1" applyNumberFormat="1" applyFont="1" applyFill="1" applyBorder="1" applyAlignment="1">
      <alignment vertical="center" wrapText="1"/>
    </xf>
    <xf numFmtId="0" fontId="62" fillId="0" borderId="14" xfId="2" applyFont="1" applyFill="1" applyBorder="1" applyAlignment="1">
      <alignment vertical="center" wrapText="1"/>
    </xf>
    <xf numFmtId="0" fontId="26" fillId="0" borderId="14" xfId="2" applyFont="1" applyFill="1" applyBorder="1" applyAlignment="1">
      <alignment horizontal="center" vertical="center" wrapText="1"/>
    </xf>
    <xf numFmtId="0" fontId="26" fillId="0" borderId="14" xfId="2" applyFont="1" applyFill="1" applyBorder="1" applyAlignment="1">
      <alignment vertical="center" wrapText="1"/>
    </xf>
    <xf numFmtId="0" fontId="61" fillId="0" borderId="14" xfId="2" applyFont="1" applyFill="1" applyBorder="1" applyAlignment="1">
      <alignment vertical="center" wrapText="1"/>
    </xf>
    <xf numFmtId="0" fontId="61" fillId="0" borderId="0" xfId="2" applyFont="1" applyFill="1" applyAlignment="1">
      <alignment vertical="center" wrapText="1"/>
    </xf>
    <xf numFmtId="0" fontId="7" fillId="0" borderId="16" xfId="2" applyFont="1" applyFill="1" applyBorder="1" applyAlignment="1">
      <alignment horizontal="center" vertical="center" wrapText="1"/>
    </xf>
    <xf numFmtId="0" fontId="7" fillId="0" borderId="16" xfId="2" applyFont="1" applyFill="1" applyBorder="1" applyAlignment="1">
      <alignment vertical="center" wrapText="1"/>
    </xf>
    <xf numFmtId="164" fontId="48" fillId="0" borderId="16" xfId="1" applyNumberFormat="1" applyFont="1" applyFill="1" applyBorder="1" applyAlignment="1">
      <alignment vertical="center" wrapText="1"/>
    </xf>
    <xf numFmtId="0" fontId="48" fillId="0" borderId="16" xfId="2" applyFont="1" applyFill="1" applyBorder="1" applyAlignment="1">
      <alignment vertical="center" wrapText="1"/>
    </xf>
    <xf numFmtId="0" fontId="7" fillId="0" borderId="15" xfId="2" applyFont="1" applyFill="1" applyBorder="1" applyAlignment="1">
      <alignment horizontal="center" vertical="center" wrapText="1"/>
    </xf>
    <xf numFmtId="0" fontId="7" fillId="0" borderId="15" xfId="2" quotePrefix="1" applyFont="1" applyFill="1" applyBorder="1" applyAlignment="1">
      <alignment vertical="center" wrapText="1"/>
    </xf>
    <xf numFmtId="164" fontId="48" fillId="0" borderId="15" xfId="1" applyNumberFormat="1" applyFont="1" applyFill="1" applyBorder="1" applyAlignment="1">
      <alignment vertical="center" wrapText="1"/>
    </xf>
    <xf numFmtId="0" fontId="48" fillId="0" borderId="15" xfId="2" applyFont="1" applyFill="1" applyBorder="1" applyAlignment="1">
      <alignment vertical="center" wrapText="1"/>
    </xf>
    <xf numFmtId="0" fontId="48" fillId="0" borderId="14" xfId="2" applyFont="1" applyFill="1" applyBorder="1" applyAlignment="1">
      <alignment horizontal="center" vertical="center" wrapText="1"/>
    </xf>
    <xf numFmtId="0" fontId="48" fillId="0" borderId="14" xfId="2" quotePrefix="1" applyFont="1" applyFill="1" applyBorder="1" applyAlignment="1">
      <alignment vertical="center" wrapText="1"/>
    </xf>
    <xf numFmtId="0" fontId="48" fillId="0" borderId="16" xfId="2" applyFont="1" applyFill="1" applyBorder="1" applyAlignment="1">
      <alignment horizontal="center" vertical="center" wrapText="1"/>
    </xf>
    <xf numFmtId="0" fontId="48" fillId="0" borderId="16" xfId="2" quotePrefix="1" applyFont="1" applyFill="1" applyBorder="1" applyAlignment="1">
      <alignment vertical="center" wrapText="1"/>
    </xf>
    <xf numFmtId="0" fontId="61" fillId="0" borderId="0" xfId="2" applyFont="1" applyFill="1" applyAlignment="1">
      <alignment horizontal="center" vertical="center" wrapText="1"/>
    </xf>
    <xf numFmtId="0" fontId="22" fillId="0" borderId="15" xfId="2" applyFont="1" applyFill="1" applyBorder="1" applyAlignment="1">
      <alignment horizontal="center" vertical="center" wrapText="1"/>
    </xf>
    <xf numFmtId="0" fontId="22" fillId="0" borderId="15" xfId="2" applyFont="1" applyFill="1" applyBorder="1" applyAlignment="1">
      <alignment vertical="center" wrapText="1"/>
    </xf>
    <xf numFmtId="164" fontId="62" fillId="0" borderId="15" xfId="1" applyNumberFormat="1" applyFont="1" applyFill="1" applyBorder="1" applyAlignment="1">
      <alignment vertical="center" wrapText="1"/>
    </xf>
    <xf numFmtId="164" fontId="62" fillId="0" borderId="15" xfId="2" applyNumberFormat="1" applyFont="1" applyFill="1" applyBorder="1" applyAlignment="1">
      <alignment vertical="center" wrapText="1"/>
    </xf>
    <xf numFmtId="164" fontId="33" fillId="0" borderId="0" xfId="1" applyNumberFormat="1" applyFont="1" applyFill="1" applyAlignment="1">
      <alignment vertical="center" wrapText="1"/>
    </xf>
    <xf numFmtId="164" fontId="65" fillId="0" borderId="0" xfId="1" applyNumberFormat="1" applyFont="1" applyFill="1" applyAlignment="1">
      <alignment vertical="center" wrapText="1"/>
    </xf>
    <xf numFmtId="164" fontId="32" fillId="0" borderId="2" xfId="1" applyNumberFormat="1" applyFont="1" applyBorder="1" applyAlignment="1">
      <alignment horizontal="center" vertical="center" wrapText="1"/>
    </xf>
    <xf numFmtId="0" fontId="32" fillId="0" borderId="2" xfId="32" applyFont="1" applyBorder="1" applyAlignment="1">
      <alignment horizontal="center" vertical="center" wrapText="1"/>
    </xf>
    <xf numFmtId="0" fontId="51" fillId="0" borderId="2" xfId="32" applyFont="1" applyBorder="1" applyAlignment="1">
      <alignment horizontal="center" vertical="center" wrapText="1"/>
    </xf>
    <xf numFmtId="0" fontId="49" fillId="0" borderId="2" xfId="11" quotePrefix="1" applyFont="1" applyBorder="1" applyAlignment="1">
      <alignment horizontal="justify" vertical="center" wrapText="1"/>
    </xf>
    <xf numFmtId="0" fontId="52" fillId="0" borderId="2" xfId="11" applyFont="1" applyBorder="1" applyAlignment="1">
      <alignment horizontal="justify" vertical="center" wrapText="1"/>
    </xf>
    <xf numFmtId="0" fontId="8" fillId="0" borderId="2" xfId="11" applyFont="1" applyBorder="1" applyAlignment="1">
      <alignment horizontal="center"/>
    </xf>
    <xf numFmtId="0" fontId="8" fillId="0" borderId="2" xfId="11" applyFont="1" applyBorder="1"/>
    <xf numFmtId="164" fontId="8" fillId="0" borderId="2" xfId="22" applyNumberFormat="1" applyFont="1" applyBorder="1"/>
    <xf numFmtId="3" fontId="8" fillId="0" borderId="2" xfId="22" applyNumberFormat="1" applyFont="1" applyBorder="1" applyAlignment="1">
      <alignment horizontal="right"/>
    </xf>
    <xf numFmtId="43" fontId="8" fillId="0" borderId="0" xfId="1" applyFont="1"/>
    <xf numFmtId="3" fontId="18" fillId="0" borderId="0" xfId="2" applyNumberFormat="1" applyFont="1" applyFill="1" applyAlignment="1">
      <alignment vertical="center" wrapText="1"/>
    </xf>
    <xf numFmtId="0" fontId="15" fillId="0" borderId="2" xfId="0" applyFont="1" applyBorder="1" applyAlignment="1">
      <alignment horizontal="center" vertical="center" wrapText="1"/>
    </xf>
    <xf numFmtId="0" fontId="32" fillId="0" borderId="2" xfId="0" applyFont="1" applyBorder="1" applyAlignment="1">
      <alignment horizontal="center" vertical="center" wrapText="1"/>
    </xf>
    <xf numFmtId="43" fontId="40" fillId="0" borderId="2" xfId="1" applyFont="1" applyBorder="1" applyAlignment="1">
      <alignment horizontal="center" vertical="center" wrapText="1"/>
    </xf>
    <xf numFmtId="164" fontId="41" fillId="0" borderId="2" xfId="1" applyNumberFormat="1" applyFont="1" applyBorder="1" applyAlignment="1">
      <alignment vertical="center" wrapText="1"/>
    </xf>
    <xf numFmtId="164" fontId="51" fillId="0" borderId="0" xfId="1" applyNumberFormat="1" applyFont="1" applyAlignment="1">
      <alignment vertical="center" wrapText="1"/>
    </xf>
    <xf numFmtId="0" fontId="64" fillId="0" borderId="2" xfId="11" applyFont="1" applyBorder="1" applyAlignment="1">
      <alignment horizontal="center" vertical="center" wrapText="1"/>
    </xf>
    <xf numFmtId="165" fontId="64" fillId="0" borderId="2" xfId="1" applyNumberFormat="1" applyFont="1" applyBorder="1" applyAlignment="1">
      <alignment horizontal="right" vertical="center" wrapText="1"/>
    </xf>
    <xf numFmtId="165" fontId="49" fillId="0" borderId="2" xfId="1" applyNumberFormat="1" applyFont="1" applyBorder="1" applyAlignment="1">
      <alignment horizontal="right" vertical="center" wrapText="1"/>
    </xf>
    <xf numFmtId="165" fontId="8" fillId="0" borderId="2" xfId="1" applyNumberFormat="1" applyFont="1" applyBorder="1" applyAlignment="1">
      <alignment horizontal="right"/>
    </xf>
    <xf numFmtId="164" fontId="8" fillId="0" borderId="0" xfId="11" applyNumberFormat="1" applyFont="1"/>
    <xf numFmtId="0" fontId="15" fillId="0" borderId="2" xfId="0" applyFont="1" applyBorder="1" applyAlignment="1">
      <alignment horizontal="center" vertical="center" wrapText="1"/>
    </xf>
    <xf numFmtId="164" fontId="32" fillId="0" borderId="2" xfId="1" applyNumberFormat="1" applyFont="1" applyBorder="1" applyAlignment="1">
      <alignment horizontal="center" vertical="center" wrapText="1"/>
    </xf>
    <xf numFmtId="0" fontId="33" fillId="0" borderId="0" xfId="9" applyFont="1" applyAlignment="1">
      <alignment horizontal="center" vertical="center" wrapText="1"/>
    </xf>
    <xf numFmtId="0" fontId="36" fillId="0" borderId="0" xfId="9" applyFont="1" applyAlignment="1">
      <alignment horizontal="center" vertical="center" wrapText="1"/>
    </xf>
    <xf numFmtId="0" fontId="16" fillId="0" borderId="0" xfId="9" applyFont="1" applyAlignment="1">
      <alignment vertical="center" wrapText="1"/>
    </xf>
    <xf numFmtId="0" fontId="32" fillId="0" borderId="2" xfId="0" applyFont="1" applyBorder="1" applyAlignment="1">
      <alignment horizontal="center" vertical="center" wrapText="1"/>
    </xf>
    <xf numFmtId="164" fontId="15" fillId="0" borderId="2" xfId="1" applyNumberFormat="1" applyFont="1" applyBorder="1" applyAlignment="1">
      <alignment vertical="center" wrapText="1"/>
    </xf>
    <xf numFmtId="3" fontId="15" fillId="0" borderId="0" xfId="2" applyNumberFormat="1" applyFont="1" applyFill="1" applyAlignment="1">
      <alignment vertical="center" wrapText="1"/>
    </xf>
    <xf numFmtId="164" fontId="14" fillId="0" borderId="2" xfId="1" quotePrefix="1" applyNumberFormat="1" applyFont="1" applyFill="1" applyBorder="1" applyAlignment="1">
      <alignment vertical="center" wrapText="1"/>
    </xf>
    <xf numFmtId="0" fontId="33" fillId="0" borderId="2" xfId="0" applyFont="1" applyBorder="1" applyAlignment="1">
      <alignment vertical="center" wrapText="1"/>
    </xf>
    <xf numFmtId="0" fontId="38" fillId="0" borderId="2" xfId="9" applyFont="1" applyFill="1" applyBorder="1" applyAlignment="1">
      <alignment horizontal="center" vertical="center" wrapText="1"/>
    </xf>
    <xf numFmtId="164" fontId="39" fillId="0" borderId="2" xfId="10" applyNumberFormat="1" applyFont="1" applyFill="1" applyBorder="1" applyAlignment="1">
      <alignment horizontal="justify" vertical="center" wrapText="1"/>
    </xf>
    <xf numFmtId="164" fontId="42" fillId="0" borderId="2" xfId="10" applyNumberFormat="1" applyFont="1" applyFill="1" applyBorder="1" applyAlignment="1">
      <alignment horizontal="justify" vertical="center" wrapText="1"/>
    </xf>
    <xf numFmtId="165" fontId="42" fillId="0" borderId="2" xfId="10" applyNumberFormat="1" applyFont="1" applyFill="1" applyBorder="1" applyAlignment="1">
      <alignment horizontal="justify" vertical="center" wrapText="1"/>
    </xf>
    <xf numFmtId="165" fontId="42" fillId="0" borderId="2" xfId="1" applyNumberFormat="1" applyFont="1" applyFill="1" applyBorder="1" applyAlignment="1">
      <alignment horizontal="justify" vertical="center" wrapText="1"/>
    </xf>
    <xf numFmtId="164" fontId="42" fillId="0" borderId="2" xfId="1" applyNumberFormat="1" applyFont="1" applyFill="1" applyBorder="1" applyAlignment="1">
      <alignment horizontal="justify" vertical="center" wrapText="1"/>
    </xf>
    <xf numFmtId="0" fontId="16" fillId="0" borderId="0" xfId="9" applyFont="1" applyFill="1" applyAlignment="1">
      <alignment vertical="center" wrapText="1"/>
    </xf>
    <xf numFmtId="3" fontId="71" fillId="2" borderId="2" xfId="35" applyNumberFormat="1" applyFont="1" applyFill="1" applyBorder="1" applyAlignment="1">
      <alignment horizontal="left" vertical="center" wrapText="1"/>
    </xf>
    <xf numFmtId="0" fontId="16" fillId="0" borderId="0" xfId="51" applyFont="1" applyAlignment="1">
      <alignment vertical="center" wrapText="1"/>
    </xf>
    <xf numFmtId="0" fontId="72" fillId="0" borderId="0" xfId="51" applyFont="1" applyAlignment="1">
      <alignment vertical="center" wrapText="1"/>
    </xf>
    <xf numFmtId="0" fontId="72" fillId="0" borderId="0" xfId="51" applyFont="1" applyAlignment="1">
      <alignment horizontal="center" vertical="center" wrapText="1"/>
    </xf>
    <xf numFmtId="170" fontId="72" fillId="0" borderId="0" xfId="51" applyNumberFormat="1" applyFont="1" applyAlignment="1">
      <alignment vertical="center" wrapText="1"/>
    </xf>
    <xf numFmtId="164" fontId="72" fillId="0" borderId="0" xfId="52" applyNumberFormat="1" applyFont="1" applyAlignment="1">
      <alignment vertical="center" wrapText="1"/>
    </xf>
    <xf numFmtId="164" fontId="73" fillId="0" borderId="0" xfId="52" applyNumberFormat="1" applyFont="1" applyAlignment="1">
      <alignment vertical="center" wrapText="1"/>
    </xf>
    <xf numFmtId="164" fontId="72" fillId="0" borderId="0" xfId="52" applyNumberFormat="1" applyFont="1" applyAlignment="1">
      <alignment horizontal="center" vertical="center" wrapText="1"/>
    </xf>
    <xf numFmtId="164" fontId="7" fillId="0" borderId="2" xfId="52" applyNumberFormat="1" applyFont="1" applyBorder="1" applyAlignment="1">
      <alignment horizontal="center" vertical="center" wrapText="1"/>
    </xf>
    <xf numFmtId="170" fontId="28" fillId="0" borderId="2" xfId="52" applyNumberFormat="1" applyFont="1" applyBorder="1" applyAlignment="1">
      <alignment horizontal="center" vertical="center" wrapText="1"/>
    </xf>
    <xf numFmtId="164" fontId="28" fillId="0" borderId="2" xfId="52" applyNumberFormat="1" applyFont="1" applyBorder="1" applyAlignment="1">
      <alignment vertical="center" wrapText="1"/>
    </xf>
    <xf numFmtId="164" fontId="28" fillId="0" borderId="2" xfId="52" applyNumberFormat="1" applyFont="1" applyBorder="1" applyAlignment="1">
      <alignment horizontal="center" vertical="center" wrapText="1"/>
    </xf>
    <xf numFmtId="164" fontId="25" fillId="0" borderId="5" xfId="52" applyNumberFormat="1" applyFont="1" applyBorder="1" applyAlignment="1">
      <alignment horizontal="center" vertical="center" wrapText="1"/>
    </xf>
    <xf numFmtId="0" fontId="74" fillId="0" borderId="0" xfId="51" applyFont="1" applyAlignment="1">
      <alignment vertical="center" wrapText="1"/>
    </xf>
    <xf numFmtId="0" fontId="7" fillId="0" borderId="2" xfId="51" applyFont="1" applyBorder="1" applyAlignment="1">
      <alignment horizontal="center" vertical="center" wrapText="1"/>
    </xf>
    <xf numFmtId="0" fontId="22" fillId="0" borderId="2" xfId="51" applyFont="1" applyBorder="1" applyAlignment="1">
      <alignment vertical="center" wrapText="1"/>
    </xf>
    <xf numFmtId="170" fontId="22" fillId="0" borderId="2" xfId="52" applyNumberFormat="1" applyFont="1" applyBorder="1" applyAlignment="1">
      <alignment vertical="center" wrapText="1"/>
    </xf>
    <xf numFmtId="170" fontId="22" fillId="0" borderId="2" xfId="52" applyNumberFormat="1" applyFont="1" applyBorder="1" applyAlignment="1">
      <alignment horizontal="center" vertical="center" wrapText="1"/>
    </xf>
    <xf numFmtId="164" fontId="22" fillId="0" borderId="2" xfId="52" applyNumberFormat="1" applyFont="1" applyBorder="1" applyAlignment="1">
      <alignment vertical="center" wrapText="1"/>
    </xf>
    <xf numFmtId="0" fontId="15" fillId="0" borderId="2" xfId="51" applyFont="1" applyBorder="1" applyAlignment="1">
      <alignment horizontal="center" vertical="center" wrapText="1"/>
    </xf>
    <xf numFmtId="0" fontId="22" fillId="2" borderId="2" xfId="51" applyFont="1" applyFill="1" applyBorder="1" applyAlignment="1">
      <alignment horizontal="center" vertical="center" wrapText="1"/>
    </xf>
    <xf numFmtId="171" fontId="22" fillId="0" borderId="2" xfId="52" applyNumberFormat="1" applyFont="1" applyBorder="1" applyAlignment="1">
      <alignment vertical="center" wrapText="1"/>
    </xf>
    <xf numFmtId="171" fontId="22" fillId="0" borderId="2" xfId="52" applyNumberFormat="1" applyFont="1" applyBorder="1" applyAlignment="1">
      <alignment horizontal="center" vertical="center" wrapText="1"/>
    </xf>
    <xf numFmtId="0" fontId="16" fillId="0" borderId="2" xfId="51" applyFont="1" applyBorder="1" applyAlignment="1">
      <alignment horizontal="center" vertical="center" wrapText="1"/>
    </xf>
    <xf numFmtId="0" fontId="7" fillId="0" borderId="2" xfId="53" applyNumberFormat="1" applyFont="1" applyBorder="1" applyAlignment="1">
      <alignment vertical="center" wrapText="1"/>
    </xf>
    <xf numFmtId="170" fontId="7" fillId="0" borderId="2" xfId="52" applyNumberFormat="1" applyFont="1" applyBorder="1" applyAlignment="1">
      <alignment vertical="center" wrapText="1"/>
    </xf>
    <xf numFmtId="170" fontId="7" fillId="0" borderId="2" xfId="52" applyNumberFormat="1" applyFont="1" applyBorder="1" applyAlignment="1">
      <alignment horizontal="center" vertical="center" wrapText="1"/>
    </xf>
    <xf numFmtId="171" fontId="7" fillId="0" borderId="2" xfId="52" applyNumberFormat="1" applyFont="1" applyBorder="1" applyAlignment="1">
      <alignment horizontal="right" vertical="center" wrapText="1"/>
    </xf>
    <xf numFmtId="164" fontId="7" fillId="0" borderId="2" xfId="52" applyNumberFormat="1" applyFont="1" applyBorder="1" applyAlignment="1">
      <alignment vertical="center" wrapText="1"/>
    </xf>
    <xf numFmtId="164" fontId="26" fillId="0" borderId="2" xfId="52" applyNumberFormat="1" applyFont="1" applyBorder="1" applyAlignment="1">
      <alignment vertical="center" wrapText="1"/>
    </xf>
    <xf numFmtId="0" fontId="16" fillId="2" borderId="2" xfId="51" applyFont="1" applyFill="1" applyBorder="1" applyAlignment="1">
      <alignment horizontal="center" vertical="center" wrapText="1"/>
    </xf>
    <xf numFmtId="0" fontId="15" fillId="2" borderId="2" xfId="51" applyFont="1" applyFill="1" applyBorder="1" applyAlignment="1">
      <alignment horizontal="left" vertical="center" wrapText="1"/>
    </xf>
    <xf numFmtId="171" fontId="22" fillId="0" borderId="2" xfId="52" applyNumberFormat="1" applyFont="1" applyBorder="1" applyAlignment="1">
      <alignment horizontal="right" vertical="center" wrapText="1"/>
    </xf>
    <xf numFmtId="164" fontId="22" fillId="0" borderId="2" xfId="52" applyNumberFormat="1" applyFont="1" applyBorder="1" applyAlignment="1">
      <alignment horizontal="right" vertical="center" wrapText="1"/>
    </xf>
    <xf numFmtId="0" fontId="7" fillId="3" borderId="2" xfId="53" applyNumberFormat="1" applyFont="1" applyFill="1" applyBorder="1" applyAlignment="1">
      <alignment vertical="center" wrapText="1"/>
    </xf>
    <xf numFmtId="0" fontId="7" fillId="0" borderId="2" xfId="53" applyNumberFormat="1" applyFont="1" applyFill="1" applyBorder="1" applyAlignment="1">
      <alignment vertical="center" wrapText="1"/>
    </xf>
    <xf numFmtId="0" fontId="15" fillId="2" borderId="2" xfId="51" applyFont="1" applyFill="1" applyBorder="1" applyAlignment="1">
      <alignment horizontal="center" vertical="center" wrapText="1"/>
    </xf>
    <xf numFmtId="0" fontId="16" fillId="2" borderId="2" xfId="51" applyFont="1" applyFill="1" applyBorder="1" applyAlignment="1">
      <alignment horizontal="left" vertical="center" wrapText="1"/>
    </xf>
    <xf numFmtId="164" fontId="25" fillId="0" borderId="2" xfId="52" applyNumberFormat="1" applyFont="1" applyBorder="1" applyAlignment="1">
      <alignment vertical="center" wrapText="1"/>
    </xf>
    <xf numFmtId="164" fontId="22" fillId="0" borderId="2" xfId="52" applyNumberFormat="1" applyFont="1" applyBorder="1" applyAlignment="1">
      <alignment horizontal="center" vertical="center" wrapText="1"/>
    </xf>
    <xf numFmtId="0" fontId="76" fillId="0" borderId="0" xfId="51" applyFont="1" applyAlignment="1">
      <alignment vertical="center" wrapText="1"/>
    </xf>
    <xf numFmtId="164" fontId="7" fillId="0" borderId="2" xfId="52" applyNumberFormat="1" applyFont="1" applyBorder="1" applyAlignment="1">
      <alignment horizontal="right" vertical="center" wrapText="1"/>
    </xf>
    <xf numFmtId="164" fontId="25" fillId="0" borderId="2" xfId="52" applyNumberFormat="1" applyFont="1" applyBorder="1" applyAlignment="1">
      <alignment horizontal="right" vertical="center" wrapText="1"/>
    </xf>
    <xf numFmtId="164" fontId="26" fillId="0" borderId="2" xfId="52" applyNumberFormat="1" applyFont="1" applyBorder="1" applyAlignment="1">
      <alignment horizontal="right" vertical="center" wrapText="1"/>
    </xf>
    <xf numFmtId="0" fontId="40" fillId="0" borderId="0" xfId="51" applyFont="1"/>
    <xf numFmtId="0" fontId="20" fillId="0" borderId="2" xfId="51" applyFont="1" applyBorder="1" applyAlignment="1">
      <alignment horizontal="center" vertical="center" wrapText="1"/>
    </xf>
    <xf numFmtId="0" fontId="8" fillId="0" borderId="2" xfId="51" applyFont="1" applyBorder="1" applyAlignment="1">
      <alignment horizontal="center"/>
    </xf>
    <xf numFmtId="0" fontId="11" fillId="0" borderId="2" xfId="51" applyFont="1" applyBorder="1" applyAlignment="1">
      <alignment horizontal="center" vertical="center" wrapText="1"/>
    </xf>
    <xf numFmtId="164" fontId="11" fillId="0" borderId="2" xfId="51" applyNumberFormat="1" applyFont="1" applyBorder="1"/>
    <xf numFmtId="0" fontId="35" fillId="2" borderId="2" xfId="51" applyFont="1" applyFill="1" applyBorder="1" applyAlignment="1">
      <alignment horizontal="center"/>
    </xf>
    <xf numFmtId="0" fontId="8" fillId="0" borderId="18" xfId="51" applyFont="1" applyBorder="1" applyAlignment="1">
      <alignment horizontal="center"/>
    </xf>
    <xf numFmtId="0" fontId="34" fillId="0" borderId="18" xfId="53" applyNumberFormat="1" applyFont="1" applyBorder="1" applyAlignment="1">
      <alignment vertical="center" wrapText="1"/>
    </xf>
    <xf numFmtId="164" fontId="8" fillId="0" borderId="19" xfId="52" applyNumberFormat="1" applyFont="1" applyBorder="1"/>
    <xf numFmtId="164" fontId="8" fillId="0" borderId="18" xfId="52" applyNumberFormat="1" applyFont="1" applyBorder="1"/>
    <xf numFmtId="0" fontId="8" fillId="0" borderId="19" xfId="51" applyFont="1" applyBorder="1" applyAlignment="1">
      <alignment horizontal="center"/>
    </xf>
    <xf numFmtId="0" fontId="34" fillId="0" borderId="19" xfId="53" applyNumberFormat="1" applyFont="1" applyBorder="1" applyAlignment="1">
      <alignment vertical="center" wrapText="1"/>
    </xf>
    <xf numFmtId="0" fontId="8" fillId="2" borderId="20" xfId="51" applyFont="1" applyFill="1" applyBorder="1" applyAlignment="1">
      <alignment horizontal="center"/>
    </xf>
    <xf numFmtId="0" fontId="34" fillId="0" borderId="20" xfId="53" applyNumberFormat="1" applyFont="1" applyBorder="1" applyAlignment="1">
      <alignment vertical="center" wrapText="1"/>
    </xf>
    <xf numFmtId="164" fontId="8" fillId="0" borderId="20" xfId="52" applyNumberFormat="1" applyFont="1" applyBorder="1"/>
    <xf numFmtId="0" fontId="11" fillId="0" borderId="2" xfId="51" applyFont="1" applyBorder="1" applyAlignment="1">
      <alignment horizontal="center"/>
    </xf>
    <xf numFmtId="0" fontId="11" fillId="2" borderId="2" xfId="51" applyFont="1" applyFill="1" applyBorder="1" applyAlignment="1">
      <alignment horizontal="left"/>
    </xf>
    <xf numFmtId="164" fontId="11" fillId="0" borderId="2" xfId="52" applyNumberFormat="1" applyFont="1" applyBorder="1"/>
    <xf numFmtId="0" fontId="8" fillId="0" borderId="21" xfId="51" applyFont="1" applyBorder="1" applyAlignment="1">
      <alignment horizontal="center"/>
    </xf>
    <xf numFmtId="0" fontId="34" fillId="0" borderId="21" xfId="53" applyNumberFormat="1" applyFont="1" applyBorder="1" applyAlignment="1">
      <alignment vertical="center" wrapText="1"/>
    </xf>
    <xf numFmtId="164" fontId="8" fillId="0" borderId="21" xfId="52" applyNumberFormat="1" applyFont="1" applyBorder="1"/>
    <xf numFmtId="0" fontId="34" fillId="3" borderId="19" xfId="53" applyNumberFormat="1" applyFont="1" applyFill="1" applyBorder="1" applyAlignment="1">
      <alignment vertical="center" wrapText="1"/>
    </xf>
    <xf numFmtId="0" fontId="34" fillId="0" borderId="19" xfId="53" applyNumberFormat="1" applyFont="1" applyFill="1" applyBorder="1" applyAlignment="1">
      <alignment vertical="center" wrapText="1"/>
    </xf>
    <xf numFmtId="0" fontId="8" fillId="0" borderId="20" xfId="51" applyFont="1" applyBorder="1" applyAlignment="1">
      <alignment horizontal="center"/>
    </xf>
    <xf numFmtId="0" fontId="11" fillId="2" borderId="2" xfId="51" applyFont="1" applyFill="1" applyBorder="1" applyAlignment="1">
      <alignment horizontal="center"/>
    </xf>
    <xf numFmtId="0" fontId="8" fillId="2" borderId="19" xfId="51" applyFont="1" applyFill="1" applyBorder="1" applyAlignment="1">
      <alignment horizontal="left"/>
    </xf>
    <xf numFmtId="0" fontId="11" fillId="0" borderId="2" xfId="51" applyFont="1" applyBorder="1"/>
    <xf numFmtId="0" fontId="66" fillId="0" borderId="0" xfId="11" applyFont="1" applyAlignment="1">
      <alignment horizontal="center" vertical="center"/>
    </xf>
    <xf numFmtId="0" fontId="64" fillId="0" borderId="0" xfId="11" applyFont="1" applyAlignment="1">
      <alignment horizontal="center" vertical="center"/>
    </xf>
    <xf numFmtId="0" fontId="36" fillId="0" borderId="0" xfId="11" applyFont="1" applyAlignment="1">
      <alignment horizontal="center" vertical="center"/>
    </xf>
    <xf numFmtId="0" fontId="38" fillId="0" borderId="4" xfId="11" applyFont="1" applyBorder="1" applyAlignment="1">
      <alignment horizontal="center" vertical="center" wrapText="1"/>
    </xf>
    <xf numFmtId="0" fontId="38" fillId="0" borderId="5" xfId="11" applyFont="1" applyBorder="1" applyAlignment="1">
      <alignment horizontal="center" vertical="center" wrapText="1"/>
    </xf>
    <xf numFmtId="0" fontId="36" fillId="0" borderId="1" xfId="11" applyFont="1" applyBorder="1" applyAlignment="1">
      <alignment horizontal="right" vertical="center"/>
    </xf>
    <xf numFmtId="0" fontId="64" fillId="0" borderId="2" xfId="11" applyFont="1" applyBorder="1" applyAlignment="1">
      <alignment horizontal="center" vertical="center" wrapText="1"/>
    </xf>
    <xf numFmtId="164" fontId="64" fillId="0" borderId="2" xfId="22" applyNumberFormat="1" applyFont="1" applyBorder="1" applyAlignment="1">
      <alignment horizontal="center" vertical="center" wrapText="1"/>
    </xf>
    <xf numFmtId="0" fontId="36" fillId="0" borderId="1" xfId="11" applyFont="1" applyBorder="1" applyAlignment="1">
      <alignment horizontal="center" vertical="center"/>
    </xf>
    <xf numFmtId="0" fontId="39" fillId="0" borderId="4" xfId="11" applyFont="1" applyBorder="1" applyAlignment="1">
      <alignment horizontal="center" vertical="center" wrapText="1"/>
    </xf>
    <xf numFmtId="0" fontId="39" fillId="0" borderId="5" xfId="11" applyFont="1" applyBorder="1" applyAlignment="1">
      <alignment horizontal="center" vertical="center" wrapText="1"/>
    </xf>
    <xf numFmtId="0" fontId="69" fillId="0" borderId="17" xfId="2" applyFont="1" applyFill="1" applyBorder="1" applyAlignment="1">
      <alignment horizontal="left" vertical="center" wrapText="1"/>
    </xf>
    <xf numFmtId="0" fontId="11" fillId="0" borderId="0" xfId="2" applyFont="1" applyFill="1" applyAlignment="1">
      <alignment horizontal="center" vertical="center" wrapText="1"/>
    </xf>
    <xf numFmtId="0" fontId="10" fillId="0" borderId="0" xfId="3" applyFont="1" applyFill="1" applyBorder="1" applyAlignment="1">
      <alignment horizontal="center" vertical="center"/>
    </xf>
    <xf numFmtId="0" fontId="11" fillId="0" borderId="2" xfId="2" applyFont="1" applyFill="1" applyBorder="1" applyAlignment="1">
      <alignment horizontal="center" vertical="center" wrapText="1"/>
    </xf>
    <xf numFmtId="164" fontId="11" fillId="0" borderId="2" xfId="1" applyNumberFormat="1" applyFont="1" applyFill="1" applyBorder="1" applyAlignment="1">
      <alignment horizontal="center" vertical="center" wrapText="1"/>
    </xf>
    <xf numFmtId="3" fontId="11" fillId="0" borderId="2" xfId="1" applyNumberFormat="1" applyFont="1" applyFill="1" applyBorder="1" applyAlignment="1">
      <alignment horizontal="center" vertical="center" wrapText="1"/>
    </xf>
    <xf numFmtId="3" fontId="10" fillId="0" borderId="1" xfId="1" applyNumberFormat="1" applyFont="1" applyBorder="1" applyAlignment="1">
      <alignment horizontal="center" vertical="center" wrapText="1"/>
    </xf>
    <xf numFmtId="164" fontId="11" fillId="0" borderId="4" xfId="1" applyNumberFormat="1" applyFont="1" applyFill="1" applyBorder="1" applyAlignment="1">
      <alignment horizontal="center" vertical="center" wrapText="1"/>
    </xf>
    <xf numFmtId="164" fontId="11" fillId="0" borderId="5" xfId="1" applyNumberFormat="1"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62" fillId="0" borderId="4" xfId="2" applyFont="1" applyFill="1" applyBorder="1" applyAlignment="1">
      <alignment horizontal="center" vertical="center" wrapText="1"/>
    </xf>
    <xf numFmtId="0" fontId="62" fillId="0" borderId="5" xfId="2" applyFont="1" applyFill="1" applyBorder="1" applyAlignment="1">
      <alignment horizontal="center" vertical="center" wrapText="1"/>
    </xf>
    <xf numFmtId="0" fontId="65" fillId="0" borderId="0" xfId="2" applyFont="1" applyFill="1" applyAlignment="1">
      <alignment horizontal="right" vertical="center" wrapText="1"/>
    </xf>
    <xf numFmtId="0" fontId="35" fillId="0" borderId="0" xfId="2" applyFont="1" applyFill="1" applyAlignment="1">
      <alignment horizontal="center" vertical="center" wrapText="1"/>
    </xf>
    <xf numFmtId="0" fontId="61" fillId="0" borderId="0" xfId="2" applyFont="1" applyFill="1" applyAlignment="1">
      <alignment horizontal="center" vertical="center" wrapText="1"/>
    </xf>
    <xf numFmtId="164" fontId="62" fillId="0" borderId="3" xfId="1" applyNumberFormat="1" applyFont="1" applyFill="1" applyBorder="1" applyAlignment="1">
      <alignment horizontal="center" vertical="center" wrapText="1"/>
    </xf>
    <xf numFmtId="164" fontId="62" fillId="0" borderId="6" xfId="1"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164" fontId="7" fillId="0" borderId="4"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0" fontId="15" fillId="0" borderId="0" xfId="2" applyFont="1" applyFill="1" applyAlignment="1">
      <alignment horizontal="center" vertical="center" wrapText="1"/>
    </xf>
    <xf numFmtId="0" fontId="17" fillId="0" borderId="0" xfId="2" applyFont="1" applyFill="1" applyAlignment="1">
      <alignment horizontal="center" vertical="center" wrapText="1"/>
    </xf>
    <xf numFmtId="164" fontId="10" fillId="0" borderId="1" xfId="1" applyNumberFormat="1" applyFont="1" applyFill="1" applyBorder="1" applyAlignment="1">
      <alignment horizontal="right" vertical="center" wrapText="1"/>
    </xf>
    <xf numFmtId="0" fontId="15" fillId="0" borderId="2"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6" xfId="2" applyFont="1" applyFill="1" applyBorder="1" applyAlignment="1">
      <alignment horizontal="center" vertical="center" wrapText="1"/>
    </xf>
    <xf numFmtId="164" fontId="20" fillId="0" borderId="1" xfId="1" applyNumberFormat="1" applyFont="1" applyBorder="1" applyAlignment="1">
      <alignment horizontal="center" vertical="center"/>
    </xf>
    <xf numFmtId="164" fontId="67" fillId="0" borderId="0" xfId="1" applyNumberFormat="1" applyFont="1" applyAlignment="1">
      <alignment horizontal="center" vertical="center"/>
    </xf>
    <xf numFmtId="164" fontId="20" fillId="0" borderId="0" xfId="1" applyNumberFormat="1" applyFont="1" applyAlignment="1">
      <alignment horizontal="center" vertical="center"/>
    </xf>
    <xf numFmtId="164" fontId="52" fillId="0" borderId="4" xfId="1" applyNumberFormat="1" applyFont="1" applyFill="1" applyBorder="1" applyAlignment="1">
      <alignment horizontal="center" vertical="center" wrapText="1"/>
    </xf>
    <xf numFmtId="164" fontId="52" fillId="0" borderId="10" xfId="1" applyNumberFormat="1" applyFont="1" applyFill="1" applyBorder="1" applyAlignment="1">
      <alignment horizontal="center" vertical="center" wrapText="1"/>
    </xf>
    <xf numFmtId="0" fontId="38" fillId="0" borderId="4" xfId="11" applyFont="1" applyFill="1" applyBorder="1" applyAlignment="1">
      <alignment horizontal="center" vertical="center" wrapText="1"/>
    </xf>
    <xf numFmtId="0" fontId="38" fillId="0" borderId="10" xfId="11" applyFont="1" applyFill="1" applyBorder="1" applyAlignment="1">
      <alignment horizontal="center" vertical="center" wrapText="1"/>
    </xf>
    <xf numFmtId="164" fontId="38" fillId="0" borderId="4" xfId="1" applyNumberFormat="1" applyFont="1" applyFill="1" applyBorder="1" applyAlignment="1">
      <alignment horizontal="center" vertical="center" wrapText="1"/>
    </xf>
    <xf numFmtId="164" fontId="38" fillId="0" borderId="10" xfId="1" applyNumberFormat="1" applyFont="1" applyFill="1" applyBorder="1" applyAlignment="1">
      <alignment horizontal="center" vertical="center" wrapText="1"/>
    </xf>
    <xf numFmtId="164" fontId="13" fillId="0" borderId="0" xfId="1" applyNumberFormat="1" applyFont="1" applyAlignment="1">
      <alignment horizontal="center" vertical="center"/>
    </xf>
    <xf numFmtId="164" fontId="38" fillId="0" borderId="3" xfId="1" applyNumberFormat="1" applyFont="1" applyFill="1" applyBorder="1" applyAlignment="1">
      <alignment horizontal="center" vertical="center" wrapText="1"/>
    </xf>
    <xf numFmtId="164" fontId="38" fillId="0" borderId="7" xfId="1" applyNumberFormat="1" applyFont="1" applyFill="1" applyBorder="1" applyAlignment="1">
      <alignment horizontal="center" vertical="center" wrapText="1"/>
    </xf>
    <xf numFmtId="164" fontId="38" fillId="0" borderId="6" xfId="1" applyNumberFormat="1" applyFont="1" applyFill="1" applyBorder="1" applyAlignment="1">
      <alignment horizontal="center" vertical="center" wrapText="1"/>
    </xf>
    <xf numFmtId="0" fontId="77" fillId="0" borderId="17" xfId="51" applyFont="1" applyBorder="1" applyAlignment="1">
      <alignment horizontal="left" vertical="center" wrapText="1"/>
    </xf>
    <xf numFmtId="0" fontId="15" fillId="0" borderId="0" xfId="51" applyFont="1" applyAlignment="1">
      <alignment horizontal="center" vertical="center" wrapText="1"/>
    </xf>
    <xf numFmtId="0" fontId="26" fillId="0" borderId="0" xfId="37" applyFont="1" applyFill="1" applyBorder="1" applyAlignment="1">
      <alignment horizontal="center"/>
    </xf>
    <xf numFmtId="164" fontId="73" fillId="0" borderId="1" xfId="52" applyNumberFormat="1" applyFont="1" applyBorder="1" applyAlignment="1">
      <alignment horizontal="center" vertical="center" wrapText="1"/>
    </xf>
    <xf numFmtId="0" fontId="25" fillId="0" borderId="2" xfId="51" applyFont="1" applyBorder="1" applyAlignment="1">
      <alignment horizontal="center" vertical="center" wrapText="1"/>
    </xf>
    <xf numFmtId="170" fontId="22" fillId="0" borderId="2" xfId="52" applyNumberFormat="1" applyFont="1" applyBorder="1" applyAlignment="1">
      <alignment horizontal="center" vertical="center" wrapText="1"/>
    </xf>
    <xf numFmtId="170" fontId="7" fillId="0" borderId="2" xfId="52" applyNumberFormat="1" applyFont="1" applyBorder="1" applyAlignment="1">
      <alignment horizontal="center" vertical="center" wrapText="1"/>
    </xf>
    <xf numFmtId="43" fontId="22" fillId="0" borderId="2" xfId="52" applyFont="1" applyBorder="1" applyAlignment="1">
      <alignment horizontal="center" vertical="center" wrapText="1"/>
    </xf>
    <xf numFmtId="164" fontId="7" fillId="0" borderId="2" xfId="52" applyNumberFormat="1" applyFont="1" applyBorder="1" applyAlignment="1">
      <alignment horizontal="center" vertical="center" wrapText="1"/>
    </xf>
    <xf numFmtId="164" fontId="22" fillId="0" borderId="2" xfId="52" applyNumberFormat="1" applyFont="1" applyBorder="1" applyAlignment="1">
      <alignment horizontal="center" vertical="center" wrapText="1"/>
    </xf>
    <xf numFmtId="164" fontId="25" fillId="0" borderId="2" xfId="52" applyNumberFormat="1" applyFont="1" applyBorder="1" applyAlignment="1">
      <alignment horizontal="center" vertical="center" wrapText="1"/>
    </xf>
    <xf numFmtId="164" fontId="22" fillId="0" borderId="4" xfId="52" applyNumberFormat="1" applyFont="1" applyBorder="1" applyAlignment="1">
      <alignment horizontal="center" vertical="center" wrapText="1"/>
    </xf>
    <xf numFmtId="164" fontId="22" fillId="0" borderId="5" xfId="52" applyNumberFormat="1" applyFont="1" applyBorder="1" applyAlignment="1">
      <alignment horizontal="center" vertical="center" wrapText="1"/>
    </xf>
    <xf numFmtId="164" fontId="29" fillId="0" borderId="2" xfId="52" applyNumberFormat="1" applyFont="1" applyBorder="1" applyAlignment="1">
      <alignment horizontal="center" vertical="center" wrapText="1"/>
    </xf>
    <xf numFmtId="0" fontId="13" fillId="0" borderId="0" xfId="51" applyFont="1" applyAlignment="1">
      <alignment horizontal="center"/>
    </xf>
    <xf numFmtId="0" fontId="41" fillId="0" borderId="0" xfId="51" applyFont="1" applyAlignment="1">
      <alignment horizontal="center"/>
    </xf>
    <xf numFmtId="0" fontId="41" fillId="0" borderId="1" xfId="51" applyFont="1" applyBorder="1" applyAlignment="1">
      <alignment horizontal="center"/>
    </xf>
    <xf numFmtId="0" fontId="67" fillId="0" borderId="2" xfId="51" applyFont="1" applyBorder="1" applyAlignment="1">
      <alignment horizontal="center" vertical="center" wrapText="1"/>
    </xf>
    <xf numFmtId="164" fontId="17" fillId="0" borderId="1" xfId="1" applyNumberFormat="1" applyFont="1" applyBorder="1" applyAlignment="1">
      <alignment horizontal="center" vertical="center" wrapText="1"/>
    </xf>
    <xf numFmtId="164" fontId="15" fillId="0" borderId="2" xfId="1" applyNumberFormat="1" applyFont="1" applyBorder="1" applyAlignment="1">
      <alignment horizontal="center" vertical="center" wrapText="1"/>
    </xf>
    <xf numFmtId="164" fontId="32" fillId="0" borderId="2" xfId="1" applyNumberFormat="1" applyFont="1" applyBorder="1" applyAlignment="1">
      <alignment horizontal="center" vertical="center" wrapText="1"/>
    </xf>
    <xf numFmtId="0" fontId="33" fillId="0" borderId="17" xfId="32" applyFont="1" applyBorder="1" applyAlignment="1">
      <alignment horizontal="left" vertical="center" wrapText="1"/>
    </xf>
    <xf numFmtId="164" fontId="33" fillId="0" borderId="0" xfId="33" applyNumberFormat="1" applyFont="1" applyAlignment="1">
      <alignment horizontal="center" vertical="center" wrapText="1"/>
    </xf>
    <xf numFmtId="164" fontId="32" fillId="0" borderId="4" xfId="1" applyNumberFormat="1" applyFont="1" applyBorder="1" applyAlignment="1">
      <alignment horizontal="center" vertical="center" wrapText="1"/>
    </xf>
    <xf numFmtId="164" fontId="32" fillId="0" borderId="5" xfId="1" applyNumberFormat="1" applyFont="1" applyBorder="1" applyAlignment="1">
      <alignment horizontal="center" vertical="center" wrapText="1"/>
    </xf>
    <xf numFmtId="164" fontId="32" fillId="0" borderId="4" xfId="33" applyNumberFormat="1" applyFont="1" applyBorder="1" applyAlignment="1">
      <alignment horizontal="center" vertical="center" wrapText="1"/>
    </xf>
    <xf numFmtId="164" fontId="32" fillId="0" borderId="5" xfId="33" applyNumberFormat="1" applyFont="1" applyBorder="1" applyAlignment="1">
      <alignment horizontal="center" vertical="center" wrapText="1"/>
    </xf>
    <xf numFmtId="164" fontId="15" fillId="0" borderId="3" xfId="1" applyNumberFormat="1" applyFont="1" applyBorder="1" applyAlignment="1">
      <alignment horizontal="center" vertical="center" wrapText="1"/>
    </xf>
    <xf numFmtId="164" fontId="15" fillId="0" borderId="7" xfId="1" applyNumberFormat="1" applyFont="1" applyBorder="1" applyAlignment="1">
      <alignment horizontal="center" vertical="center" wrapText="1"/>
    </xf>
    <xf numFmtId="164" fontId="15" fillId="0" borderId="6" xfId="1" applyNumberFormat="1" applyFont="1" applyBorder="1" applyAlignment="1">
      <alignment horizontal="center" vertical="center" wrapText="1"/>
    </xf>
    <xf numFmtId="0" fontId="15" fillId="0" borderId="0" xfId="32" applyFont="1" applyAlignment="1">
      <alignment horizontal="center" vertical="center" wrapText="1"/>
    </xf>
    <xf numFmtId="0" fontId="17" fillId="0" borderId="0" xfId="32" applyFont="1" applyAlignment="1">
      <alignment horizontal="center" vertical="center" wrapText="1"/>
    </xf>
    <xf numFmtId="164" fontId="53" fillId="0" borderId="0" xfId="1" applyNumberFormat="1" applyFont="1" applyBorder="1" applyAlignment="1">
      <alignment horizontal="center" vertical="center" wrapText="1"/>
    </xf>
    <xf numFmtId="0" fontId="32" fillId="0" borderId="2" xfId="32" applyFont="1" applyBorder="1" applyAlignment="1">
      <alignment horizontal="center" vertical="center" wrapText="1"/>
    </xf>
    <xf numFmtId="164" fontId="51" fillId="0" borderId="2" xfId="1" applyNumberFormat="1" applyFont="1" applyBorder="1" applyAlignment="1">
      <alignment horizontal="center" vertical="center" wrapText="1"/>
    </xf>
    <xf numFmtId="164" fontId="15" fillId="0" borderId="2" xfId="33" applyNumberFormat="1" applyFont="1" applyBorder="1" applyAlignment="1">
      <alignment horizontal="center" vertical="center" wrapText="1"/>
    </xf>
    <xf numFmtId="0" fontId="36" fillId="0" borderId="0" xfId="9" applyFont="1" applyAlignment="1">
      <alignment horizontal="center" vertical="center" wrapText="1"/>
    </xf>
    <xf numFmtId="0" fontId="37" fillId="0" borderId="0" xfId="9" applyFont="1" applyAlignment="1">
      <alignment horizontal="center" vertical="center" wrapText="1"/>
    </xf>
    <xf numFmtId="164" fontId="38" fillId="0" borderId="2" xfId="10" applyNumberFormat="1" applyFont="1" applyBorder="1" applyAlignment="1">
      <alignment horizontal="center" vertical="center" wrapText="1"/>
    </xf>
    <xf numFmtId="164" fontId="38" fillId="0" borderId="3" xfId="10" applyNumberFormat="1" applyFont="1" applyBorder="1" applyAlignment="1">
      <alignment horizontal="center" vertical="center" wrapText="1"/>
    </xf>
    <xf numFmtId="164" fontId="38" fillId="0" borderId="7" xfId="10" applyNumberFormat="1" applyFont="1" applyBorder="1" applyAlignment="1">
      <alignment horizontal="center" vertical="center" wrapText="1"/>
    </xf>
    <xf numFmtId="164" fontId="38" fillId="0" borderId="6" xfId="10" applyNumberFormat="1" applyFont="1" applyBorder="1" applyAlignment="1">
      <alignment horizontal="center" vertical="center" wrapText="1"/>
    </xf>
    <xf numFmtId="0" fontId="33" fillId="0" borderId="0" xfId="9" applyFont="1" applyAlignment="1">
      <alignment horizontal="center" vertical="center" wrapText="1"/>
    </xf>
    <xf numFmtId="164" fontId="17" fillId="0" borderId="1" xfId="10" applyNumberFormat="1" applyFont="1" applyBorder="1" applyAlignment="1">
      <alignment horizontal="center" vertical="center" wrapText="1"/>
    </xf>
    <xf numFmtId="0" fontId="38" fillId="0" borderId="2" xfId="9" applyFont="1" applyBorder="1" applyAlignment="1">
      <alignment horizontal="center" vertical="center" wrapText="1"/>
    </xf>
    <xf numFmtId="164" fontId="39" fillId="0" borderId="4" xfId="10" applyNumberFormat="1" applyFont="1" applyBorder="1" applyAlignment="1">
      <alignment horizontal="center" vertical="center" wrapText="1"/>
    </xf>
    <xf numFmtId="164" fontId="39" fillId="0" borderId="5" xfId="10" applyNumberFormat="1" applyFont="1" applyBorder="1" applyAlignment="1">
      <alignment horizontal="center" vertical="center" wrapText="1"/>
    </xf>
    <xf numFmtId="164" fontId="39" fillId="0" borderId="2" xfId="10" applyNumberFormat="1" applyFont="1" applyBorder="1" applyAlignment="1">
      <alignment horizontal="center" vertical="center" wrapText="1"/>
    </xf>
    <xf numFmtId="164" fontId="15" fillId="0" borderId="0" xfId="10" applyNumberFormat="1" applyFont="1" applyAlignment="1">
      <alignment horizontal="center" vertical="center" wrapText="1"/>
    </xf>
    <xf numFmtId="164" fontId="17" fillId="0" borderId="0" xfId="10" applyNumberFormat="1" applyFont="1" applyAlignment="1">
      <alignment horizontal="center" vertical="center" wrapText="1"/>
    </xf>
    <xf numFmtId="164" fontId="39" fillId="0" borderId="3" xfId="10" applyNumberFormat="1" applyFont="1" applyBorder="1" applyAlignment="1">
      <alignment horizontal="center" vertical="center" wrapText="1"/>
    </xf>
    <xf numFmtId="164" fontId="39" fillId="0" borderId="6" xfId="10" applyNumberFormat="1" applyFont="1" applyBorder="1" applyAlignment="1">
      <alignment horizontal="center" vertical="center" wrapText="1"/>
    </xf>
    <xf numFmtId="165" fontId="38" fillId="0" borderId="2" xfId="1" applyNumberFormat="1" applyFont="1" applyBorder="1" applyAlignment="1">
      <alignment horizontal="center" vertical="center" wrapText="1"/>
    </xf>
    <xf numFmtId="0" fontId="16" fillId="0" borderId="0" xfId="9" applyFont="1" applyAlignment="1">
      <alignment vertical="center" wrapText="1"/>
    </xf>
    <xf numFmtId="0" fontId="40" fillId="0" borderId="0" xfId="9" applyFont="1" applyAlignment="1">
      <alignment vertical="center" wrapText="1"/>
    </xf>
    <xf numFmtId="164" fontId="27" fillId="0" borderId="1" xfId="5" applyNumberFormat="1" applyFont="1" applyBorder="1" applyAlignment="1">
      <alignment horizontal="center" vertical="center" wrapText="1"/>
    </xf>
    <xf numFmtId="164" fontId="56" fillId="0" borderId="2" xfId="5" applyNumberFormat="1" applyFont="1" applyBorder="1" applyAlignment="1">
      <alignment horizontal="center" vertical="center" wrapText="1"/>
    </xf>
    <xf numFmtId="164" fontId="57" fillId="0" borderId="2" xfId="5" applyNumberFormat="1" applyFont="1" applyBorder="1" applyAlignment="1">
      <alignment horizontal="center" vertical="center" wrapText="1"/>
    </xf>
    <xf numFmtId="164" fontId="57" fillId="0" borderId="4" xfId="5" applyNumberFormat="1" applyFont="1" applyBorder="1" applyAlignment="1">
      <alignment horizontal="center" vertical="center" wrapText="1"/>
    </xf>
    <xf numFmtId="164" fontId="57" fillId="0" borderId="5" xfId="5" applyNumberFormat="1" applyFont="1" applyBorder="1" applyAlignment="1">
      <alignment horizontal="center" vertical="center" wrapText="1"/>
    </xf>
    <xf numFmtId="164" fontId="56" fillId="0" borderId="9" xfId="5" applyNumberFormat="1" applyFont="1" applyBorder="1" applyAlignment="1">
      <alignment horizontal="center" vertical="center" wrapText="1"/>
    </xf>
    <xf numFmtId="164" fontId="56" fillId="0" borderId="12" xfId="5" applyNumberFormat="1" applyFont="1" applyBorder="1" applyAlignment="1">
      <alignment horizontal="center" vertical="center" wrapText="1"/>
    </xf>
    <xf numFmtId="164" fontId="56" fillId="0" borderId="4" xfId="5" applyNumberFormat="1" applyFont="1" applyBorder="1" applyAlignment="1">
      <alignment horizontal="center" vertical="center" wrapText="1"/>
    </xf>
    <xf numFmtId="164" fontId="56" fillId="0" borderId="5" xfId="5" applyNumberFormat="1" applyFont="1" applyBorder="1" applyAlignment="1">
      <alignment horizontal="center" vertical="center" wrapText="1"/>
    </xf>
    <xf numFmtId="0" fontId="31" fillId="0" borderId="0" xfId="34" applyFont="1" applyAlignment="1">
      <alignment horizontal="center"/>
    </xf>
    <xf numFmtId="43" fontId="56" fillId="0" borderId="4" xfId="1" applyFont="1" applyBorder="1" applyAlignment="1">
      <alignment horizontal="center" vertical="center" wrapText="1"/>
    </xf>
    <xf numFmtId="43" fontId="56" fillId="0" borderId="5" xfId="1" applyFont="1" applyBorder="1" applyAlignment="1">
      <alignment horizontal="center" vertical="center" wrapText="1"/>
    </xf>
    <xf numFmtId="164" fontId="55" fillId="0" borderId="2" xfId="5" applyNumberFormat="1" applyFont="1" applyBorder="1" applyAlignment="1">
      <alignment horizontal="center" vertical="center" wrapText="1"/>
    </xf>
    <xf numFmtId="0" fontId="20" fillId="0" borderId="0" xfId="34" applyFont="1" applyAlignment="1">
      <alignment horizontal="center" vertical="center" wrapText="1"/>
    </xf>
    <xf numFmtId="164" fontId="56" fillId="0" borderId="8" xfId="5" applyNumberFormat="1" applyFont="1" applyBorder="1" applyAlignment="1">
      <alignment horizontal="center" vertical="center" wrapText="1"/>
    </xf>
    <xf numFmtId="164" fontId="56" fillId="0" borderId="11" xfId="5" applyNumberFormat="1" applyFont="1" applyBorder="1" applyAlignment="1">
      <alignment horizontal="center" vertical="center" wrapText="1"/>
    </xf>
    <xf numFmtId="0" fontId="13" fillId="0" borderId="0" xfId="34" applyFont="1" applyAlignment="1">
      <alignment horizontal="center" vertical="center" wrapText="1"/>
    </xf>
    <xf numFmtId="0" fontId="55" fillId="0" borderId="4" xfId="34" applyFont="1" applyBorder="1" applyAlignment="1">
      <alignment horizontal="center" vertical="center" wrapText="1"/>
    </xf>
    <xf numFmtId="0" fontId="55" fillId="0" borderId="10" xfId="34" applyFont="1" applyBorder="1" applyAlignment="1">
      <alignment horizontal="center" vertical="center" wrapText="1"/>
    </xf>
    <xf numFmtId="0" fontId="55" fillId="0" borderId="5" xfId="34" applyFont="1" applyBorder="1" applyAlignment="1">
      <alignment horizontal="center" vertical="center" wrapText="1"/>
    </xf>
    <xf numFmtId="0" fontId="23" fillId="0" borderId="3" xfId="34" applyFont="1" applyBorder="1" applyAlignment="1">
      <alignment horizontal="center" vertical="center" wrapText="1"/>
    </xf>
    <xf numFmtId="0" fontId="23" fillId="0" borderId="7" xfId="34" applyFont="1" applyBorder="1" applyAlignment="1">
      <alignment horizontal="center" vertical="center" wrapText="1"/>
    </xf>
    <xf numFmtId="0" fontId="23" fillId="0" borderId="6" xfId="34" applyFont="1" applyBorder="1" applyAlignment="1">
      <alignment horizontal="center" vertical="center" wrapText="1"/>
    </xf>
    <xf numFmtId="164" fontId="23" fillId="0" borderId="7" xfId="5" applyNumberFormat="1" applyFont="1" applyBorder="1" applyAlignment="1">
      <alignment horizontal="center" vertical="center" wrapText="1"/>
    </xf>
    <xf numFmtId="164" fontId="23" fillId="0" borderId="6" xfId="5" applyNumberFormat="1" applyFont="1" applyBorder="1" applyAlignment="1">
      <alignment horizontal="center" vertical="center" wrapText="1"/>
    </xf>
    <xf numFmtId="0" fontId="55" fillId="0" borderId="2" xfId="34" applyFont="1" applyBorder="1" applyAlignment="1">
      <alignment horizontal="center" vertical="center" wrapText="1"/>
    </xf>
    <xf numFmtId="0" fontId="55" fillId="0" borderId="3" xfId="34" applyFont="1" applyBorder="1" applyAlignment="1">
      <alignment horizontal="center" vertical="center" wrapText="1"/>
    </xf>
    <xf numFmtId="0" fontId="55" fillId="0" borderId="7" xfId="34" applyFont="1" applyBorder="1" applyAlignment="1">
      <alignment horizontal="center" vertical="center" wrapText="1"/>
    </xf>
    <xf numFmtId="0" fontId="55" fillId="0" borderId="6" xfId="34" applyFont="1" applyBorder="1" applyAlignment="1">
      <alignment horizontal="center" vertical="center" wrapText="1"/>
    </xf>
    <xf numFmtId="164" fontId="56" fillId="0" borderId="7" xfId="5" applyNumberFormat="1" applyFont="1" applyBorder="1" applyAlignment="1">
      <alignment horizontal="center" vertical="center" wrapText="1"/>
    </xf>
    <xf numFmtId="164" fontId="56" fillId="0" borderId="6" xfId="5" applyNumberFormat="1" applyFont="1" applyBorder="1" applyAlignment="1">
      <alignment horizontal="center" vertical="center" wrapText="1"/>
    </xf>
    <xf numFmtId="0" fontId="17" fillId="0" borderId="1" xfId="0" applyFont="1" applyBorder="1" applyAlignment="1">
      <alignment horizontal="center" vertical="center" wrapText="1"/>
    </xf>
  </cellXfs>
  <cellStyles count="54">
    <cellStyle name="Comma" xfId="1" builtinId="3"/>
    <cellStyle name="Comma 2" xfId="5"/>
    <cellStyle name="Comma 2 10" xfId="26"/>
    <cellStyle name="Comma 2 2" xfId="7"/>
    <cellStyle name="Comma 2 2 2" xfId="16"/>
    <cellStyle name="Comma 2 2 2 2" xfId="39"/>
    <cellStyle name="Comma 2 2 2 2 2" xfId="47"/>
    <cellStyle name="Comma 2 2 2 3" xfId="46"/>
    <cellStyle name="Comma 2 3" xfId="14"/>
    <cellStyle name="Comma 2 3 2" xfId="21"/>
    <cellStyle name="Comma 3" xfId="8"/>
    <cellStyle name="Comma 3 2" xfId="24"/>
    <cellStyle name="Comma 39" xfId="40"/>
    <cellStyle name="Comma 4" xfId="12"/>
    <cellStyle name="Comma 4 2" xfId="31"/>
    <cellStyle name="Comma 4 3" xfId="44"/>
    <cellStyle name="Comma 40" xfId="27"/>
    <cellStyle name="Comma 40 2" xfId="29"/>
    <cellStyle name="Comma 5" xfId="4"/>
    <cellStyle name="Comma 6" xfId="10"/>
    <cellStyle name="Comma 7" xfId="22"/>
    <cellStyle name="Comma 7 2" xfId="33"/>
    <cellStyle name="Comma 8" xfId="18"/>
    <cellStyle name="Comma 9" xfId="52"/>
    <cellStyle name="Normal" xfId="0" builtinId="0"/>
    <cellStyle name="Normal 11" xfId="41"/>
    <cellStyle name="Normal 11 11" xfId="36"/>
    <cellStyle name="Normal 11 2" xfId="48"/>
    <cellStyle name="Normal 13" xfId="42"/>
    <cellStyle name="Normal 2" xfId="2"/>
    <cellStyle name="Normal 2 10" xfId="50"/>
    <cellStyle name="Normal 2 2" xfId="6"/>
    <cellStyle name="Normal 2 2 2" xfId="15"/>
    <cellStyle name="Normal 2 2 4" xfId="13"/>
    <cellStyle name="Normal 2 3" xfId="49"/>
    <cellStyle name="Normal 2 3 3" xfId="17"/>
    <cellStyle name="Normal 2 3 3 2" xfId="45"/>
    <cellStyle name="Normal 2 4" xfId="53"/>
    <cellStyle name="Normal 2_CHI TIET CAC SN" xfId="20"/>
    <cellStyle name="Normal 3" xfId="3"/>
    <cellStyle name="Normal 3 2" xfId="19"/>
    <cellStyle name="Normal 3 3" xfId="25"/>
    <cellStyle name="Normal 4" xfId="9"/>
    <cellStyle name="Normal 4 2" xfId="23"/>
    <cellStyle name="Normal 42" xfId="28"/>
    <cellStyle name="Normal 5" xfId="11"/>
    <cellStyle name="Normal 5 2" xfId="30"/>
    <cellStyle name="Normal 5 3" xfId="32"/>
    <cellStyle name="Normal 5 3 2" xfId="38"/>
    <cellStyle name="Normal 5 4" xfId="43"/>
    <cellStyle name="Normal 6" xfId="34"/>
    <cellStyle name="Normal 7" xfId="51"/>
    <cellStyle name="Normal_Mau giao thu (Bo)" xfId="37"/>
    <cellStyle name="Normal_Sheet1" xfId="3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AM%202022\BAO%20CAO%20HOP%20HDND%20HUYEN\PHIEN%20HOP%20THANG%2012\07122022_DT%20THU%20NSNN%20NAM%202023%20THEO%20ND%2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AM%202022\BAO%20CAO%20HOP%20HDND%20HUYEN\PHIEN%20HOP%20THANG%2012\BIEU-%20BAO%20CAO%20TINH%20HINH%20THUC%20HIEN%20NAM%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NAM%202023\DT%202023%20HUYEN%20GIAO\2-bieu%20giao%20du%20toan%20trinh%20phien%20hop%20ubnd%20huy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5"/>
      <sheetName val="b16"/>
      <sheetName val="b17"/>
      <sheetName val="B30"/>
      <sheetName val="B32"/>
      <sheetName val="B33"/>
      <sheetName val="B34"/>
      <sheetName val="B35"/>
      <sheetName val="B37"/>
      <sheetName val="b39"/>
      <sheetName val="B41"/>
    </sheetNames>
    <sheetDataSet>
      <sheetData sheetId="0">
        <row r="10">
          <cell r="D10">
            <v>1042936.5867691337</v>
          </cell>
        </row>
      </sheetData>
      <sheetData sheetId="1" refreshError="1"/>
      <sheetData sheetId="2">
        <row r="4">
          <cell r="A4" t="str">
            <v>(Kèm theo Tờ trình số             /TT-UBND ngày      /11/2022 của UBND huyện)</v>
          </cell>
        </row>
        <row r="5">
          <cell r="A5" t="str">
            <v>(Kèm theo Nghị quyết số             /NQ-HĐND ngày      /11/2022 của HĐND huyện)</v>
          </cell>
        </row>
      </sheetData>
      <sheetData sheetId="3">
        <row r="3">
          <cell r="A3" t="str">
            <v>(Kèm theo Báo cáo số        /BC-UBND ngày   /12/2022 của UBND huyện )</v>
          </cell>
        </row>
      </sheetData>
      <sheetData sheetId="4" refreshError="1"/>
      <sheetData sheetId="5" refreshError="1"/>
      <sheetData sheetId="6">
        <row r="3">
          <cell r="A3" t="str">
            <v>(Kèm theo Báo cáo số        /BC-UBND ngày   /12/2022 của UBND huyện )</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THU 2022"/>
      <sheetName val="thu phí,lệ phí, khac 2022"/>
      <sheetName val="tien dat 2022"/>
      <sheetName val="DT CHI 2022"/>
      <sheetName val="Chi DP"/>
      <sheetName val="BSMT cho xa"/>
      <sheetName val="tang thu"/>
      <sheetName val="PA tang thu"/>
      <sheetName val="DT THU 2023"/>
      <sheetName val="tien dat 2023"/>
      <sheetName val="thu phí,lệ phí, khac 2023"/>
      <sheetName val="DT CHI 2023"/>
      <sheetName val="20-QLHC HUYEN"/>
      <sheetName val="Sheet2"/>
      <sheetName val="MT"/>
      <sheetName val="chi tiet xa"/>
      <sheetName val="Chi chi chi SNKT"/>
      <sheetName val="Thu xa"/>
      <sheetName val="DT THU 2023 -2025"/>
      <sheetName val="DT CHI 2023 -2025"/>
      <sheetName val="2A"/>
      <sheetName val="3A"/>
      <sheetName val="4A"/>
    </sheetNames>
    <sheetDataSet>
      <sheetData sheetId="0">
        <row r="3">
          <cell r="A3" t="str">
            <v>(Kèm theo Báo cáo số               /BC-UBND ngày                /10/2022 của UBND huyện )</v>
          </cell>
        </row>
      </sheetData>
      <sheetData sheetId="1"/>
      <sheetData sheetId="2"/>
      <sheetData sheetId="3">
        <row r="7">
          <cell r="M7">
            <v>1411255.2168000001</v>
          </cell>
        </row>
      </sheetData>
      <sheetData sheetId="4"/>
      <sheetData sheetId="5"/>
      <sheetData sheetId="6"/>
      <sheetData sheetId="7"/>
      <sheetData sheetId="8">
        <row r="10">
          <cell r="D10">
            <v>742251.14548736461</v>
          </cell>
        </row>
      </sheetData>
      <sheetData sheetId="9"/>
      <sheetData sheetId="10">
        <row r="3">
          <cell r="A3" t="str">
            <v>(Kèm theo Nghị quyết số             /NQ-HĐND ngày      /11/2022 của HĐND huyện)</v>
          </cell>
        </row>
        <row r="4">
          <cell r="A4" t="str">
            <v>(Kèm theo Tờ trình số             /TT-UBND ngày      /11/2022 của UBND huyện)</v>
          </cell>
        </row>
      </sheetData>
      <sheetData sheetId="11">
        <row r="2">
          <cell r="A2" t="str">
            <v>(Kèm theo Tờ trình số             /TT-UBND ngày      /11/2022 của UBND huyện)</v>
          </cell>
        </row>
      </sheetData>
      <sheetData sheetId="12">
        <row r="13">
          <cell r="B13" t="str">
            <v>VP.HĐND-UBND</v>
          </cell>
        </row>
      </sheetData>
      <sheetData sheetId="13"/>
      <sheetData sheetId="14"/>
      <sheetData sheetId="15">
        <row r="8">
          <cell r="J8">
            <v>2037</v>
          </cell>
        </row>
      </sheetData>
      <sheetData sheetId="16">
        <row r="8">
          <cell r="B8" t="str">
            <v>VP.HĐND-UBND</v>
          </cell>
        </row>
      </sheetData>
      <sheetData sheetId="17">
        <row r="8">
          <cell r="F8">
            <v>5814</v>
          </cell>
        </row>
      </sheetData>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30"/>
      <sheetName val="DT THU 2023"/>
      <sheetName val="tien dat 2023"/>
      <sheetName val="thu phí,lệ phí, khac 2023"/>
      <sheetName val="DT CHI 2023"/>
      <sheetName val="20-QLHC HUYEN"/>
      <sheetName val="Chi tiet chi hanh chinh"/>
      <sheetName val="Chi chi chi SNKT"/>
      <sheetName val="B37"/>
      <sheetName val="Chi tiết mục tiêu"/>
      <sheetName val="b39"/>
      <sheetName val="B32"/>
      <sheetName val="chi  xa"/>
      <sheetName val="MT"/>
      <sheetName val="B41"/>
    </sheetNames>
    <sheetDataSet>
      <sheetData sheetId="0" refreshError="1"/>
      <sheetData sheetId="1" refreshError="1"/>
      <sheetData sheetId="2" refreshError="1"/>
      <sheetData sheetId="3" refreshError="1"/>
      <sheetData sheetId="4">
        <row r="3">
          <cell r="A3" t="str">
            <v>(Kèm theo Quyết định số  2115/QĐ-UBND ngày 29/12/2022 của UBND huyện)</v>
          </cell>
        </row>
      </sheetData>
      <sheetData sheetId="5" refreshError="1"/>
      <sheetData sheetId="6" refreshError="1"/>
      <sheetData sheetId="7" refreshError="1"/>
      <sheetData sheetId="8"/>
      <sheetData sheetId="9" refreshError="1"/>
      <sheetData sheetId="10" refreshError="1"/>
      <sheetData sheetId="11" refreshError="1"/>
      <sheetData sheetId="12" refreshError="1"/>
      <sheetData sheetId="13">
        <row r="7">
          <cell r="H7">
            <v>2105</v>
          </cell>
        </row>
      </sheetData>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activeCell="A3" sqref="A3:F3"/>
    </sheetView>
  </sheetViews>
  <sheetFormatPr defaultRowHeight="16.5" x14ac:dyDescent="0.25"/>
  <cols>
    <col min="1" max="1" width="6.5546875" style="176" customWidth="1"/>
    <col min="2" max="2" width="38.6640625" style="177" customWidth="1"/>
    <col min="3" max="3" width="9.6640625" style="178" customWidth="1"/>
    <col min="4" max="4" width="9.5546875" style="178" customWidth="1"/>
    <col min="5" max="5" width="10.109375" style="178" customWidth="1"/>
    <col min="6" max="6" width="10.109375" style="186" customWidth="1"/>
    <col min="7" max="16384" width="8.88671875" style="177"/>
  </cols>
  <sheetData>
    <row r="1" spans="1:6" ht="22.5" customHeight="1" x14ac:dyDescent="0.25">
      <c r="E1" s="339" t="s">
        <v>344</v>
      </c>
      <c r="F1" s="339"/>
    </row>
    <row r="2" spans="1:6" x14ac:dyDescent="0.25">
      <c r="A2" s="340" t="s">
        <v>338</v>
      </c>
      <c r="B2" s="340"/>
      <c r="C2" s="340"/>
      <c r="D2" s="340"/>
      <c r="E2" s="340"/>
      <c r="F2" s="340"/>
    </row>
    <row r="3" spans="1:6" x14ac:dyDescent="0.25">
      <c r="A3" s="341" t="s">
        <v>441</v>
      </c>
      <c r="B3" s="341"/>
      <c r="C3" s="341"/>
      <c r="D3" s="341"/>
      <c r="E3" s="341"/>
      <c r="F3" s="341"/>
    </row>
    <row r="4" spans="1:6" hidden="1" x14ac:dyDescent="0.25">
      <c r="A4" s="341" t="str">
        <f>+[1]b17!A4</f>
        <v>(Kèm theo Tờ trình số             /TT-UBND ngày      /11/2022 của UBND huyện)</v>
      </c>
      <c r="B4" s="341"/>
      <c r="C4" s="341"/>
      <c r="D4" s="341"/>
      <c r="E4" s="341"/>
      <c r="F4" s="341"/>
    </row>
    <row r="5" spans="1:6" hidden="1" x14ac:dyDescent="0.25">
      <c r="A5" s="341" t="str">
        <f>+[1]b17!A5</f>
        <v>(Kèm theo Nghị quyết số             /NQ-HĐND ngày      /11/2022 của HĐND huyện)</v>
      </c>
      <c r="B5" s="341"/>
      <c r="C5" s="341"/>
      <c r="D5" s="341"/>
      <c r="E5" s="341"/>
      <c r="F5" s="341"/>
    </row>
    <row r="6" spans="1:6" ht="18.75" customHeight="1" x14ac:dyDescent="0.25">
      <c r="E6" s="344" t="s">
        <v>142</v>
      </c>
      <c r="F6" s="344"/>
    </row>
    <row r="7" spans="1:6" ht="16.5" customHeight="1" x14ac:dyDescent="0.25">
      <c r="A7" s="345" t="s">
        <v>1</v>
      </c>
      <c r="B7" s="345" t="s">
        <v>106</v>
      </c>
      <c r="C7" s="346" t="s">
        <v>313</v>
      </c>
      <c r="D7" s="346" t="s">
        <v>90</v>
      </c>
      <c r="E7" s="346" t="s">
        <v>164</v>
      </c>
      <c r="F7" s="342" t="s">
        <v>345</v>
      </c>
    </row>
    <row r="8" spans="1:6" ht="36" customHeight="1" x14ac:dyDescent="0.25">
      <c r="A8" s="345"/>
      <c r="B8" s="345"/>
      <c r="C8" s="346"/>
      <c r="D8" s="346"/>
      <c r="E8" s="346"/>
      <c r="F8" s="343"/>
    </row>
    <row r="9" spans="1:6" ht="29.25" customHeight="1" x14ac:dyDescent="0.25">
      <c r="A9" s="246" t="s">
        <v>110</v>
      </c>
      <c r="B9" s="180" t="s">
        <v>339</v>
      </c>
      <c r="C9" s="181">
        <v>854300</v>
      </c>
      <c r="D9" s="181">
        <v>952831.67990280001</v>
      </c>
      <c r="E9" s="181">
        <v>885800</v>
      </c>
      <c r="F9" s="247">
        <v>103.68722931054664</v>
      </c>
    </row>
    <row r="10" spans="1:6" ht="29.25" customHeight="1" x14ac:dyDescent="0.25">
      <c r="A10" s="246" t="s">
        <v>271</v>
      </c>
      <c r="B10" s="180" t="s">
        <v>341</v>
      </c>
      <c r="C10" s="181">
        <v>1295971</v>
      </c>
      <c r="D10" s="181">
        <v>1989205.0930146668</v>
      </c>
      <c r="E10" s="181">
        <v>1506624</v>
      </c>
      <c r="F10" s="247">
        <v>116.25445322464778</v>
      </c>
    </row>
    <row r="11" spans="1:6" ht="29.25" customHeight="1" x14ac:dyDescent="0.25">
      <c r="A11" s="183">
        <v>1</v>
      </c>
      <c r="B11" s="184" t="s">
        <v>262</v>
      </c>
      <c r="C11" s="185">
        <v>707019</v>
      </c>
      <c r="D11" s="185">
        <v>773391.64142366673</v>
      </c>
      <c r="E11" s="185">
        <v>711146</v>
      </c>
      <c r="F11" s="248">
        <v>100.58371840077849</v>
      </c>
    </row>
    <row r="12" spans="1:6" ht="29.25" customHeight="1" x14ac:dyDescent="0.25">
      <c r="A12" s="183">
        <v>2</v>
      </c>
      <c r="B12" s="184" t="s">
        <v>263</v>
      </c>
      <c r="C12" s="185">
        <v>588952</v>
      </c>
      <c r="D12" s="185">
        <v>660683</v>
      </c>
      <c r="E12" s="185">
        <v>621075</v>
      </c>
      <c r="F12" s="248">
        <v>105.45426452410382</v>
      </c>
    </row>
    <row r="13" spans="1:6" ht="29.25" customHeight="1" x14ac:dyDescent="0.25">
      <c r="A13" s="183" t="s">
        <v>160</v>
      </c>
      <c r="B13" s="184" t="s">
        <v>264</v>
      </c>
      <c r="C13" s="185">
        <v>559907</v>
      </c>
      <c r="D13" s="185">
        <v>559907</v>
      </c>
      <c r="E13" s="185">
        <v>559907</v>
      </c>
      <c r="F13" s="248">
        <v>100</v>
      </c>
    </row>
    <row r="14" spans="1:6" ht="29.25" customHeight="1" x14ac:dyDescent="0.25">
      <c r="A14" s="183" t="s">
        <v>160</v>
      </c>
      <c r="B14" s="184" t="s">
        <v>265</v>
      </c>
      <c r="C14" s="185">
        <v>29045</v>
      </c>
      <c r="D14" s="185">
        <v>100776</v>
      </c>
      <c r="E14" s="185">
        <v>61168</v>
      </c>
      <c r="F14" s="248">
        <v>210.59734894129801</v>
      </c>
    </row>
    <row r="15" spans="1:6" ht="29.25" customHeight="1" x14ac:dyDescent="0.25">
      <c r="A15" s="183">
        <v>3</v>
      </c>
      <c r="B15" s="184" t="s">
        <v>266</v>
      </c>
      <c r="C15" s="185"/>
      <c r="D15" s="185">
        <v>11342.753860000001</v>
      </c>
      <c r="E15" s="185">
        <v>0</v>
      </c>
      <c r="F15" s="248" t="s">
        <v>392</v>
      </c>
    </row>
    <row r="16" spans="1:6" ht="29.25" customHeight="1" x14ac:dyDescent="0.25">
      <c r="A16" s="183">
        <v>4</v>
      </c>
      <c r="B16" s="184" t="s">
        <v>276</v>
      </c>
      <c r="C16" s="185"/>
      <c r="D16" s="185">
        <v>0</v>
      </c>
      <c r="E16" s="185">
        <v>143607</v>
      </c>
      <c r="F16" s="248" t="s">
        <v>392</v>
      </c>
    </row>
    <row r="17" spans="1:6" ht="29.25" customHeight="1" x14ac:dyDescent="0.25">
      <c r="A17" s="183">
        <v>5</v>
      </c>
      <c r="B17" s="184" t="s">
        <v>218</v>
      </c>
      <c r="C17" s="185"/>
      <c r="D17" s="185">
        <v>0</v>
      </c>
      <c r="E17" s="185">
        <v>4274</v>
      </c>
      <c r="F17" s="248" t="s">
        <v>392</v>
      </c>
    </row>
    <row r="18" spans="1:6" ht="29.25" customHeight="1" x14ac:dyDescent="0.25">
      <c r="A18" s="183">
        <v>6</v>
      </c>
      <c r="B18" s="184" t="s">
        <v>267</v>
      </c>
      <c r="C18" s="185"/>
      <c r="D18" s="185">
        <v>542501.411631</v>
      </c>
      <c r="E18" s="185">
        <v>26522</v>
      </c>
      <c r="F18" s="248" t="s">
        <v>392</v>
      </c>
    </row>
    <row r="19" spans="1:6" ht="29.25" customHeight="1" x14ac:dyDescent="0.25">
      <c r="A19" s="183">
        <v>7</v>
      </c>
      <c r="B19" s="184" t="s">
        <v>268</v>
      </c>
      <c r="C19" s="185"/>
      <c r="D19" s="185">
        <v>1286.2861</v>
      </c>
      <c r="E19" s="185">
        <v>0</v>
      </c>
      <c r="F19" s="248" t="s">
        <v>392</v>
      </c>
    </row>
    <row r="20" spans="1:6" ht="29.25" customHeight="1" x14ac:dyDescent="0.25">
      <c r="A20" s="246" t="s">
        <v>271</v>
      </c>
      <c r="B20" s="180" t="s">
        <v>342</v>
      </c>
      <c r="C20" s="181">
        <v>1295971</v>
      </c>
      <c r="D20" s="181">
        <v>1989205.0930146673</v>
      </c>
      <c r="E20" s="181">
        <v>1506623.5159999998</v>
      </c>
      <c r="F20" s="247">
        <v>116.25441587813306</v>
      </c>
    </row>
    <row r="21" spans="1:6" ht="29.25" customHeight="1" x14ac:dyDescent="0.25">
      <c r="A21" s="183">
        <v>1</v>
      </c>
      <c r="B21" s="184" t="s">
        <v>270</v>
      </c>
      <c r="C21" s="185">
        <v>1277902.5</v>
      </c>
      <c r="D21" s="185">
        <v>1949796.2622286673</v>
      </c>
      <c r="E21" s="185">
        <v>1316050.5159999998</v>
      </c>
      <c r="F21" s="248">
        <v>102.98520552233053</v>
      </c>
    </row>
    <row r="22" spans="1:6" ht="29.25" customHeight="1" x14ac:dyDescent="0.25">
      <c r="A22" s="183"/>
      <c r="B22" s="233" t="s">
        <v>318</v>
      </c>
      <c r="C22" s="185">
        <v>560000</v>
      </c>
      <c r="D22" s="185">
        <v>982048.286547667</v>
      </c>
      <c r="E22" s="185">
        <v>560000</v>
      </c>
      <c r="F22" s="248">
        <v>100</v>
      </c>
    </row>
    <row r="23" spans="1:6" ht="29.25" customHeight="1" x14ac:dyDescent="0.25">
      <c r="A23" s="183"/>
      <c r="B23" s="233" t="s">
        <v>316</v>
      </c>
      <c r="C23" s="185">
        <v>693642.5</v>
      </c>
      <c r="D23" s="185">
        <v>946574.47568100016</v>
      </c>
      <c r="E23" s="185">
        <v>728597.51599999983</v>
      </c>
      <c r="F23" s="248">
        <v>105.03934173583652</v>
      </c>
    </row>
    <row r="24" spans="1:6" ht="29.25" customHeight="1" x14ac:dyDescent="0.25">
      <c r="A24" s="183"/>
      <c r="B24" s="233" t="s">
        <v>317</v>
      </c>
      <c r="C24" s="185">
        <v>24260</v>
      </c>
      <c r="D24" s="185">
        <v>21173.5</v>
      </c>
      <c r="E24" s="185">
        <v>27453</v>
      </c>
      <c r="F24" s="248">
        <v>113.16158285243199</v>
      </c>
    </row>
    <row r="25" spans="1:6" ht="29.25" customHeight="1" x14ac:dyDescent="0.25">
      <c r="A25" s="183">
        <v>2</v>
      </c>
      <c r="B25" s="234" t="s">
        <v>320</v>
      </c>
      <c r="C25" s="185">
        <v>18068.5</v>
      </c>
      <c r="D25" s="185">
        <v>24035.970999999998</v>
      </c>
      <c r="E25" s="185">
        <v>185799</v>
      </c>
      <c r="F25" s="248">
        <v>1028.3034009463984</v>
      </c>
    </row>
    <row r="26" spans="1:6" ht="29.25" customHeight="1" x14ac:dyDescent="0.25">
      <c r="A26" s="183">
        <v>3</v>
      </c>
      <c r="B26" s="184" t="s">
        <v>319</v>
      </c>
      <c r="C26" s="185">
        <v>0</v>
      </c>
      <c r="D26" s="185">
        <v>0</v>
      </c>
      <c r="E26" s="185">
        <v>4774</v>
      </c>
      <c r="F26" s="248" t="s">
        <v>392</v>
      </c>
    </row>
    <row r="27" spans="1:6" ht="29.25" customHeight="1" x14ac:dyDescent="0.25">
      <c r="A27" s="183">
        <v>4</v>
      </c>
      <c r="B27" s="184" t="s">
        <v>343</v>
      </c>
      <c r="C27" s="237"/>
      <c r="D27" s="185">
        <v>15372.859785999999</v>
      </c>
      <c r="E27" s="185">
        <v>0</v>
      </c>
      <c r="F27" s="238"/>
    </row>
  </sheetData>
  <mergeCells count="12">
    <mergeCell ref="F7:F8"/>
    <mergeCell ref="E6:F6"/>
    <mergeCell ref="A7:A8"/>
    <mergeCell ref="B7:B8"/>
    <mergeCell ref="C7:C8"/>
    <mergeCell ref="D7:D8"/>
    <mergeCell ref="E7:E8"/>
    <mergeCell ref="E1:F1"/>
    <mergeCell ref="A2:F2"/>
    <mergeCell ref="A3:F3"/>
    <mergeCell ref="A4:F4"/>
    <mergeCell ref="A5:F5"/>
  </mergeCells>
  <pageMargins left="0.7" right="0.7" top="0.63" bottom="0.28999999999999998" header="0.3" footer="0.3"/>
  <pageSetup paperSize="9" scale="82"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pane xSplit="2" ySplit="5" topLeftCell="C6" activePane="bottomRight" state="frozen"/>
      <selection pane="topRight" activeCell="C1" sqref="C1"/>
      <selection pane="bottomLeft" activeCell="A5" sqref="A5"/>
      <selection pane="bottomRight" activeCell="B12" sqref="B12"/>
    </sheetView>
  </sheetViews>
  <sheetFormatPr defaultRowHeight="15.75" x14ac:dyDescent="0.3"/>
  <cols>
    <col min="1" max="1" width="5.21875" style="159" customWidth="1"/>
    <col min="2" max="2" width="25" style="66" customWidth="1"/>
    <col min="3" max="7" width="8.88671875" style="72"/>
    <col min="8" max="16384" width="8.88671875" style="66"/>
  </cols>
  <sheetData>
    <row r="1" spans="1:8" ht="41.25" customHeight="1" x14ac:dyDescent="0.3">
      <c r="A1" s="369" t="s">
        <v>390</v>
      </c>
      <c r="B1" s="369"/>
      <c r="C1" s="369"/>
      <c r="D1" s="369"/>
      <c r="E1" s="369"/>
      <c r="F1" s="369"/>
      <c r="G1" s="369"/>
      <c r="H1" s="369"/>
    </row>
    <row r="2" spans="1:8" ht="21" customHeight="1" x14ac:dyDescent="0.3">
      <c r="A2" s="370" t="str">
        <f>+'Giao chi tie'!G3</f>
        <v>(Kèm theo  Tờ trình số 253/TTr-UBND ngày  04/12/2023 của UBND huyện )</v>
      </c>
      <c r="B2" s="370"/>
      <c r="C2" s="370"/>
      <c r="D2" s="370"/>
      <c r="E2" s="370"/>
      <c r="F2" s="370"/>
      <c r="G2" s="370"/>
      <c r="H2" s="370"/>
    </row>
    <row r="3" spans="1:8" x14ac:dyDescent="0.3">
      <c r="G3" s="413" t="s">
        <v>0</v>
      </c>
      <c r="H3" s="413"/>
    </row>
    <row r="4" spans="1:8" ht="17.25" customHeight="1" x14ac:dyDescent="0.3">
      <c r="A4" s="368" t="s">
        <v>1</v>
      </c>
      <c r="B4" s="368" t="s">
        <v>351</v>
      </c>
      <c r="C4" s="414" t="s">
        <v>355</v>
      </c>
      <c r="D4" s="415" t="s">
        <v>100</v>
      </c>
      <c r="E4" s="415"/>
      <c r="F4" s="415"/>
      <c r="G4" s="415"/>
      <c r="H4" s="368" t="s">
        <v>25</v>
      </c>
    </row>
    <row r="5" spans="1:8" ht="63" x14ac:dyDescent="0.3">
      <c r="A5" s="368"/>
      <c r="B5" s="368"/>
      <c r="C5" s="414"/>
      <c r="D5" s="252" t="s">
        <v>352</v>
      </c>
      <c r="E5" s="252" t="s">
        <v>353</v>
      </c>
      <c r="F5" s="252" t="s">
        <v>354</v>
      </c>
      <c r="G5" s="252" t="s">
        <v>167</v>
      </c>
      <c r="H5" s="368"/>
    </row>
    <row r="6" spans="1:8" s="63" customFormat="1" x14ac:dyDescent="0.3">
      <c r="A6" s="251"/>
      <c r="B6" s="251" t="s">
        <v>108</v>
      </c>
      <c r="C6" s="257">
        <f>SUMIF($A$7:$A$19,"&gt;0",C7:C19)</f>
        <v>7002</v>
      </c>
      <c r="D6" s="257">
        <f>SUMIF($A$7:$A$19,"&gt;0",D7:D19)</f>
        <v>1541</v>
      </c>
      <c r="E6" s="257">
        <f>SUMIF($A$7:$A$19,"&gt;0",E7:E19)</f>
        <v>493</v>
      </c>
      <c r="F6" s="257">
        <f>SUMIF($A$7:$A$19,"&gt;0",F7:F19)</f>
        <v>394</v>
      </c>
      <c r="G6" s="257">
        <f>SUMIF($A$7:$A$19,"&gt;0",G7:G19)</f>
        <v>4574</v>
      </c>
      <c r="H6" s="33"/>
    </row>
    <row r="7" spans="1:8" ht="40.5" customHeight="1" x14ac:dyDescent="0.3">
      <c r="A7" s="256">
        <v>1</v>
      </c>
      <c r="B7" s="71" t="s">
        <v>356</v>
      </c>
      <c r="C7" s="69">
        <f t="shared" ref="C7:C19" si="0">SUM(D7:G7)</f>
        <v>2589</v>
      </c>
      <c r="D7" s="69"/>
      <c r="E7" s="69"/>
      <c r="F7" s="69"/>
      <c r="G7" s="69">
        <v>2589</v>
      </c>
      <c r="H7" s="71"/>
    </row>
    <row r="8" spans="1:8" ht="40.5" customHeight="1" x14ac:dyDescent="0.3">
      <c r="A8" s="256">
        <v>2</v>
      </c>
      <c r="B8" s="71" t="s">
        <v>357</v>
      </c>
      <c r="C8" s="69">
        <f t="shared" ref="C8:G8" si="1">SUM(C9:C10)</f>
        <v>1642</v>
      </c>
      <c r="D8" s="69">
        <f t="shared" si="1"/>
        <v>0</v>
      </c>
      <c r="E8" s="69">
        <f t="shared" si="1"/>
        <v>0</v>
      </c>
      <c r="F8" s="69">
        <f t="shared" si="1"/>
        <v>394</v>
      </c>
      <c r="G8" s="69">
        <f t="shared" si="1"/>
        <v>1248</v>
      </c>
      <c r="H8" s="71"/>
    </row>
    <row r="9" spans="1:8" ht="40.5" customHeight="1" x14ac:dyDescent="0.3">
      <c r="A9" s="256"/>
      <c r="B9" s="71" t="s">
        <v>358</v>
      </c>
      <c r="C9" s="69">
        <f t="shared" si="0"/>
        <v>1248</v>
      </c>
      <c r="D9" s="69"/>
      <c r="E9" s="69"/>
      <c r="F9" s="69"/>
      <c r="G9" s="69">
        <v>1248</v>
      </c>
      <c r="H9" s="71"/>
    </row>
    <row r="10" spans="1:8" ht="40.5" customHeight="1" x14ac:dyDescent="0.3">
      <c r="A10" s="256"/>
      <c r="B10" s="71" t="s">
        <v>359</v>
      </c>
      <c r="C10" s="69">
        <f t="shared" si="0"/>
        <v>394</v>
      </c>
      <c r="D10" s="69"/>
      <c r="E10" s="69"/>
      <c r="F10" s="69">
        <v>394</v>
      </c>
      <c r="G10" s="69"/>
      <c r="H10" s="71"/>
    </row>
    <row r="11" spans="1:8" ht="40.5" customHeight="1" x14ac:dyDescent="0.3">
      <c r="A11" s="256">
        <v>3</v>
      </c>
      <c r="B11" s="71" t="s">
        <v>360</v>
      </c>
      <c r="C11" s="69">
        <f t="shared" ref="C11:G11" si="2">SUM(C12:C13)</f>
        <v>1576</v>
      </c>
      <c r="D11" s="69">
        <f t="shared" si="2"/>
        <v>839</v>
      </c>
      <c r="E11" s="69">
        <f t="shared" si="2"/>
        <v>0</v>
      </c>
      <c r="F11" s="69">
        <f t="shared" si="2"/>
        <v>0</v>
      </c>
      <c r="G11" s="69">
        <f t="shared" si="2"/>
        <v>737</v>
      </c>
      <c r="H11" s="71"/>
    </row>
    <row r="12" spans="1:8" ht="56.25" customHeight="1" x14ac:dyDescent="0.3">
      <c r="A12" s="256"/>
      <c r="B12" s="71" t="s">
        <v>361</v>
      </c>
      <c r="C12" s="69">
        <f t="shared" si="0"/>
        <v>839</v>
      </c>
      <c r="D12" s="69">
        <v>839</v>
      </c>
      <c r="E12" s="69"/>
      <c r="F12" s="69"/>
      <c r="G12" s="69"/>
      <c r="H12" s="71"/>
    </row>
    <row r="13" spans="1:8" ht="54" customHeight="1" x14ac:dyDescent="0.3">
      <c r="A13" s="256"/>
      <c r="B13" s="71" t="s">
        <v>362</v>
      </c>
      <c r="C13" s="69">
        <f t="shared" si="0"/>
        <v>737</v>
      </c>
      <c r="D13" s="69"/>
      <c r="E13" s="69"/>
      <c r="F13" s="69"/>
      <c r="G13" s="69">
        <v>737</v>
      </c>
      <c r="H13" s="71"/>
    </row>
    <row r="14" spans="1:8" ht="40.5" customHeight="1" x14ac:dyDescent="0.3">
      <c r="A14" s="256">
        <v>4</v>
      </c>
      <c r="B14" s="71" t="s">
        <v>363</v>
      </c>
      <c r="C14" s="69">
        <f t="shared" ref="C14:G14" si="3">SUM(C15:C16)</f>
        <v>493</v>
      </c>
      <c r="D14" s="69">
        <f t="shared" si="3"/>
        <v>0</v>
      </c>
      <c r="E14" s="69">
        <f t="shared" si="3"/>
        <v>493</v>
      </c>
      <c r="F14" s="69">
        <f t="shared" si="3"/>
        <v>0</v>
      </c>
      <c r="G14" s="69">
        <f t="shared" si="3"/>
        <v>0</v>
      </c>
      <c r="H14" s="71"/>
    </row>
    <row r="15" spans="1:8" ht="40.5" customHeight="1" x14ac:dyDescent="0.3">
      <c r="A15" s="256"/>
      <c r="B15" s="71" t="s">
        <v>364</v>
      </c>
      <c r="C15" s="69">
        <f t="shared" si="0"/>
        <v>333</v>
      </c>
      <c r="D15" s="69"/>
      <c r="E15" s="69">
        <v>333</v>
      </c>
      <c r="F15" s="69"/>
      <c r="G15" s="69"/>
      <c r="H15" s="71"/>
    </row>
    <row r="16" spans="1:8" ht="40.5" customHeight="1" x14ac:dyDescent="0.3">
      <c r="A16" s="256"/>
      <c r="B16" s="71" t="s">
        <v>365</v>
      </c>
      <c r="C16" s="69">
        <f t="shared" si="0"/>
        <v>160</v>
      </c>
      <c r="D16" s="69"/>
      <c r="E16" s="69">
        <v>160</v>
      </c>
      <c r="F16" s="69"/>
      <c r="G16" s="69"/>
      <c r="H16" s="71"/>
    </row>
    <row r="17" spans="1:8" ht="40.5" customHeight="1" x14ac:dyDescent="0.3">
      <c r="A17" s="256">
        <v>5</v>
      </c>
      <c r="B17" s="71" t="s">
        <v>366</v>
      </c>
      <c r="C17" s="69">
        <f t="shared" ref="C17:G17" si="4">SUM(C18:C19)</f>
        <v>702</v>
      </c>
      <c r="D17" s="69">
        <f t="shared" si="4"/>
        <v>702</v>
      </c>
      <c r="E17" s="69">
        <f t="shared" si="4"/>
        <v>0</v>
      </c>
      <c r="F17" s="69">
        <f t="shared" si="4"/>
        <v>0</v>
      </c>
      <c r="G17" s="69">
        <f t="shared" si="4"/>
        <v>0</v>
      </c>
      <c r="H17" s="71"/>
    </row>
    <row r="18" spans="1:8" ht="40.5" customHeight="1" x14ac:dyDescent="0.3">
      <c r="A18" s="256"/>
      <c r="B18" s="71" t="s">
        <v>367</v>
      </c>
      <c r="C18" s="69">
        <f t="shared" si="0"/>
        <v>429</v>
      </c>
      <c r="D18" s="69">
        <v>429</v>
      </c>
      <c r="E18" s="69"/>
      <c r="F18" s="69"/>
      <c r="G18" s="69"/>
      <c r="H18" s="71"/>
    </row>
    <row r="19" spans="1:8" ht="40.5" customHeight="1" x14ac:dyDescent="0.3">
      <c r="A19" s="256"/>
      <c r="B19" s="71" t="s">
        <v>368</v>
      </c>
      <c r="C19" s="69">
        <f t="shared" si="0"/>
        <v>273</v>
      </c>
      <c r="D19" s="69">
        <v>273</v>
      </c>
      <c r="E19" s="69"/>
      <c r="F19" s="69"/>
      <c r="G19" s="69"/>
      <c r="H19" s="71"/>
    </row>
  </sheetData>
  <mergeCells count="8">
    <mergeCell ref="A1:H1"/>
    <mergeCell ref="A2:H2"/>
    <mergeCell ref="G3:H3"/>
    <mergeCell ref="C4:C5"/>
    <mergeCell ref="B4:B5"/>
    <mergeCell ref="A4:A5"/>
    <mergeCell ref="D4:G4"/>
    <mergeCell ref="H4:H5"/>
  </mergeCells>
  <pageMargins left="0.7" right="0.7" top="0.75" bottom="0.75" header="0.3" footer="0.3"/>
  <pageSetup paperSize="9" scale="83"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pane xSplit="2" ySplit="5" topLeftCell="C15" activePane="bottomRight" state="frozen"/>
      <selection pane="topRight" activeCell="C1" sqref="C1"/>
      <selection pane="bottomLeft" activeCell="A5" sqref="A5"/>
      <selection pane="bottomRight" activeCell="A8" sqref="A8:XFD23"/>
    </sheetView>
  </sheetViews>
  <sheetFormatPr defaultRowHeight="15.75" x14ac:dyDescent="0.3"/>
  <cols>
    <col min="1" max="1" width="5.21875" style="159" customWidth="1"/>
    <col min="2" max="2" width="25" style="66" customWidth="1"/>
    <col min="3" max="5" width="8.88671875" style="72"/>
    <col min="6" max="6" width="10.88671875" style="66" customWidth="1"/>
    <col min="7" max="16384" width="8.88671875" style="66"/>
  </cols>
  <sheetData>
    <row r="1" spans="1:6" ht="41.25" customHeight="1" x14ac:dyDescent="0.3">
      <c r="A1" s="369" t="s">
        <v>369</v>
      </c>
      <c r="B1" s="369"/>
      <c r="C1" s="369"/>
      <c r="D1" s="369"/>
      <c r="E1" s="369"/>
      <c r="F1" s="369"/>
    </row>
    <row r="2" spans="1:6" x14ac:dyDescent="0.3">
      <c r="A2" s="370" t="str">
        <f>+'Giao chi tie'!G3</f>
        <v>(Kèm theo  Tờ trình số 253/TTr-UBND ngày  04/12/2023 của UBND huyện )</v>
      </c>
      <c r="B2" s="370"/>
      <c r="C2" s="370"/>
      <c r="D2" s="370"/>
      <c r="E2" s="370"/>
      <c r="F2" s="370"/>
    </row>
    <row r="3" spans="1:6" ht="15.75" customHeight="1" x14ac:dyDescent="0.3">
      <c r="E3" s="413" t="s">
        <v>0</v>
      </c>
      <c r="F3" s="413"/>
    </row>
    <row r="4" spans="1:6" ht="28.5" customHeight="1" x14ac:dyDescent="0.3">
      <c r="A4" s="368" t="s">
        <v>1</v>
      </c>
      <c r="B4" s="368" t="s">
        <v>351</v>
      </c>
      <c r="C4" s="414" t="s">
        <v>370</v>
      </c>
      <c r="D4" s="415" t="s">
        <v>100</v>
      </c>
      <c r="E4" s="415"/>
      <c r="F4" s="368" t="s">
        <v>25</v>
      </c>
    </row>
    <row r="5" spans="1:6" ht="48" customHeight="1" x14ac:dyDescent="0.3">
      <c r="A5" s="368"/>
      <c r="B5" s="368"/>
      <c r="C5" s="414"/>
      <c r="D5" s="252" t="s">
        <v>371</v>
      </c>
      <c r="E5" s="252" t="s">
        <v>372</v>
      </c>
      <c r="F5" s="368"/>
    </row>
    <row r="6" spans="1:6" s="63" customFormat="1" x14ac:dyDescent="0.3">
      <c r="A6" s="251"/>
      <c r="B6" s="251" t="s">
        <v>108</v>
      </c>
      <c r="C6" s="257">
        <f>SUMIF($A$7:$A$23,"&gt;0",C7:C23)</f>
        <v>44698</v>
      </c>
      <c r="D6" s="257">
        <f>SUMIF($A$7:$A$19,"&gt;0",D7:D19)</f>
        <v>25298</v>
      </c>
      <c r="E6" s="257">
        <f>SUMIF($A$7:$A$19,"&gt;0",E7:E19)</f>
        <v>19400</v>
      </c>
      <c r="F6" s="33"/>
    </row>
    <row r="7" spans="1:6" s="63" customFormat="1" ht="78.75" x14ac:dyDescent="0.3">
      <c r="A7" s="251">
        <v>1</v>
      </c>
      <c r="B7" s="33" t="s">
        <v>389</v>
      </c>
      <c r="C7" s="257">
        <f t="shared" ref="C7:D7" si="0">+C8+C9</f>
        <v>44698</v>
      </c>
      <c r="D7" s="257">
        <f t="shared" si="0"/>
        <v>25298</v>
      </c>
      <c r="E7" s="257">
        <f>+E8+E9</f>
        <v>19400</v>
      </c>
      <c r="F7" s="33"/>
    </row>
    <row r="8" spans="1:6" s="68" customFormat="1" ht="22.5" customHeight="1" x14ac:dyDescent="0.3">
      <c r="A8" s="70" t="s">
        <v>205</v>
      </c>
      <c r="B8" s="260" t="s">
        <v>373</v>
      </c>
      <c r="C8" s="67">
        <f>SUM(D8:E8)</f>
        <v>13400</v>
      </c>
      <c r="D8" s="67"/>
      <c r="E8" s="67">
        <v>13400</v>
      </c>
      <c r="F8" s="260"/>
    </row>
    <row r="9" spans="1:6" s="68" customFormat="1" ht="22.5" customHeight="1" x14ac:dyDescent="0.3">
      <c r="A9" s="70" t="s">
        <v>206</v>
      </c>
      <c r="B9" s="260" t="s">
        <v>97</v>
      </c>
      <c r="C9" s="67">
        <f t="shared" ref="C9:E9" si="1">SUM(C10:C23)</f>
        <v>31298</v>
      </c>
      <c r="D9" s="67">
        <f t="shared" si="1"/>
        <v>25298</v>
      </c>
      <c r="E9" s="67">
        <f t="shared" si="1"/>
        <v>6000</v>
      </c>
      <c r="F9" s="260"/>
    </row>
    <row r="10" spans="1:6" ht="22.5" customHeight="1" x14ac:dyDescent="0.3">
      <c r="A10" s="256"/>
      <c r="B10" s="71" t="s">
        <v>374</v>
      </c>
      <c r="C10" s="69">
        <f>SUM(D10:E10)</f>
        <v>262</v>
      </c>
      <c r="D10" s="69">
        <v>262</v>
      </c>
      <c r="E10" s="69"/>
      <c r="F10" s="71"/>
    </row>
    <row r="11" spans="1:6" ht="22.5" customHeight="1" x14ac:dyDescent="0.3">
      <c r="A11" s="256"/>
      <c r="B11" s="71" t="s">
        <v>375</v>
      </c>
      <c r="C11" s="69">
        <f t="shared" ref="C11:C24" si="2">SUM(D11:E11)</f>
        <v>262</v>
      </c>
      <c r="D11" s="69">
        <v>262</v>
      </c>
      <c r="E11" s="69"/>
      <c r="F11" s="71"/>
    </row>
    <row r="12" spans="1:6" ht="22.5" customHeight="1" x14ac:dyDescent="0.3">
      <c r="A12" s="256"/>
      <c r="B12" s="71" t="s">
        <v>376</v>
      </c>
      <c r="C12" s="69">
        <f t="shared" si="2"/>
        <v>4352</v>
      </c>
      <c r="D12" s="69">
        <v>3352</v>
      </c>
      <c r="E12" s="69">
        <v>1000</v>
      </c>
      <c r="F12" s="71"/>
    </row>
    <row r="13" spans="1:6" ht="22.5" customHeight="1" x14ac:dyDescent="0.3">
      <c r="A13" s="256"/>
      <c r="B13" s="71" t="s">
        <v>377</v>
      </c>
      <c r="C13" s="69">
        <f t="shared" si="2"/>
        <v>1262</v>
      </c>
      <c r="D13" s="69">
        <v>262</v>
      </c>
      <c r="E13" s="69">
        <v>1000</v>
      </c>
      <c r="F13" s="71"/>
    </row>
    <row r="14" spans="1:6" ht="22.5" customHeight="1" x14ac:dyDescent="0.3">
      <c r="A14" s="256"/>
      <c r="B14" s="71" t="s">
        <v>378</v>
      </c>
      <c r="C14" s="69">
        <f t="shared" si="2"/>
        <v>1262</v>
      </c>
      <c r="D14" s="69">
        <v>262</v>
      </c>
      <c r="E14" s="69">
        <v>1000</v>
      </c>
      <c r="F14" s="71"/>
    </row>
    <row r="15" spans="1:6" ht="22.5" customHeight="1" x14ac:dyDescent="0.3">
      <c r="A15" s="256"/>
      <c r="B15" s="71" t="s">
        <v>379</v>
      </c>
      <c r="C15" s="69">
        <f t="shared" si="2"/>
        <v>4352</v>
      </c>
      <c r="D15" s="69">
        <v>3352</v>
      </c>
      <c r="E15" s="69">
        <v>1000</v>
      </c>
      <c r="F15" s="71"/>
    </row>
    <row r="16" spans="1:6" ht="22.5" customHeight="1" x14ac:dyDescent="0.3">
      <c r="A16" s="256"/>
      <c r="B16" s="71" t="s">
        <v>380</v>
      </c>
      <c r="C16" s="69">
        <f t="shared" si="2"/>
        <v>4352</v>
      </c>
      <c r="D16" s="69">
        <v>3352</v>
      </c>
      <c r="E16" s="69">
        <v>1000</v>
      </c>
      <c r="F16" s="71"/>
    </row>
    <row r="17" spans="1:6" ht="22.5" customHeight="1" x14ac:dyDescent="0.3">
      <c r="A17" s="256"/>
      <c r="B17" s="71" t="s">
        <v>381</v>
      </c>
      <c r="C17" s="69">
        <f t="shared" si="2"/>
        <v>4352</v>
      </c>
      <c r="D17" s="69">
        <v>3352</v>
      </c>
      <c r="E17" s="69">
        <v>1000</v>
      </c>
      <c r="F17" s="71"/>
    </row>
    <row r="18" spans="1:6" ht="22.5" customHeight="1" x14ac:dyDescent="0.3">
      <c r="A18" s="256"/>
      <c r="B18" s="71" t="s">
        <v>382</v>
      </c>
      <c r="C18" s="69">
        <f t="shared" si="2"/>
        <v>3352</v>
      </c>
      <c r="D18" s="69">
        <v>3352</v>
      </c>
      <c r="E18" s="69"/>
      <c r="F18" s="71"/>
    </row>
    <row r="19" spans="1:6" ht="22.5" customHeight="1" x14ac:dyDescent="0.3">
      <c r="A19" s="256"/>
      <c r="B19" s="71" t="s">
        <v>383</v>
      </c>
      <c r="C19" s="69">
        <f t="shared" si="2"/>
        <v>3352</v>
      </c>
      <c r="D19" s="69">
        <v>3352</v>
      </c>
      <c r="E19" s="69"/>
      <c r="F19" s="71"/>
    </row>
    <row r="20" spans="1:6" ht="22.5" customHeight="1" x14ac:dyDescent="0.3">
      <c r="A20" s="256"/>
      <c r="B20" s="71" t="s">
        <v>384</v>
      </c>
      <c r="C20" s="69">
        <f t="shared" si="2"/>
        <v>3352</v>
      </c>
      <c r="D20" s="69">
        <v>3352</v>
      </c>
      <c r="E20" s="69"/>
      <c r="F20" s="71"/>
    </row>
    <row r="21" spans="1:6" ht="22.5" customHeight="1" x14ac:dyDescent="0.3">
      <c r="A21" s="256"/>
      <c r="B21" s="71" t="s">
        <v>385</v>
      </c>
      <c r="C21" s="69">
        <f t="shared" si="2"/>
        <v>262</v>
      </c>
      <c r="D21" s="69">
        <v>262</v>
      </c>
      <c r="E21" s="69"/>
      <c r="F21" s="71"/>
    </row>
    <row r="22" spans="1:6" ht="22.5" customHeight="1" x14ac:dyDescent="0.3">
      <c r="A22" s="256"/>
      <c r="B22" s="71" t="s">
        <v>386</v>
      </c>
      <c r="C22" s="69">
        <f t="shared" si="2"/>
        <v>262</v>
      </c>
      <c r="D22" s="69">
        <v>262</v>
      </c>
      <c r="E22" s="69"/>
      <c r="F22" s="71"/>
    </row>
    <row r="23" spans="1:6" ht="22.5" customHeight="1" x14ac:dyDescent="0.3">
      <c r="A23" s="256"/>
      <c r="B23" s="71" t="s">
        <v>387</v>
      </c>
      <c r="C23" s="69">
        <f t="shared" si="2"/>
        <v>262</v>
      </c>
      <c r="D23" s="69">
        <v>262</v>
      </c>
      <c r="E23" s="69"/>
      <c r="F23" s="71"/>
    </row>
    <row r="24" spans="1:6" s="68" customFormat="1" ht="126" x14ac:dyDescent="0.3">
      <c r="A24" s="70">
        <v>2</v>
      </c>
      <c r="B24" s="260" t="s">
        <v>388</v>
      </c>
      <c r="C24" s="69">
        <f t="shared" si="2"/>
        <v>1600</v>
      </c>
      <c r="D24" s="67"/>
      <c r="E24" s="67">
        <v>1600</v>
      </c>
      <c r="F24" s="260"/>
    </row>
  </sheetData>
  <mergeCells count="8">
    <mergeCell ref="A1:F1"/>
    <mergeCell ref="A2:F2"/>
    <mergeCell ref="A4:A5"/>
    <mergeCell ref="B4:B5"/>
    <mergeCell ref="C4:C5"/>
    <mergeCell ref="D4:E4"/>
    <mergeCell ref="F4:F5"/>
    <mergeCell ref="E3:F3"/>
  </mergeCells>
  <pageMargins left="0.96" right="0.7" top="0.75" bottom="0.75" header="0.3" footer="0.3"/>
  <pageSetup paperSize="9" scale="98" fitToHeight="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workbookViewId="0">
      <pane xSplit="3" ySplit="9" topLeftCell="D10" activePane="bottomRight" state="frozen"/>
      <selection activeCell="B25" sqref="B25"/>
      <selection pane="topRight" activeCell="B25" sqref="B25"/>
      <selection pane="bottomLeft" activeCell="B25" sqref="B25"/>
      <selection pane="bottomRight" activeCell="A11" sqref="A11:XFD32"/>
    </sheetView>
  </sheetViews>
  <sheetFormatPr defaultRowHeight="15.75" x14ac:dyDescent="0.3"/>
  <cols>
    <col min="1" max="1" width="5.33203125" style="108" customWidth="1"/>
    <col min="2" max="2" width="12.77734375" style="108" customWidth="1"/>
    <col min="3" max="3" width="9.33203125" style="245" customWidth="1"/>
    <col min="4" max="4" width="7.6640625" style="72" customWidth="1"/>
    <col min="5" max="5" width="8.88671875" style="110" customWidth="1"/>
    <col min="6" max="7" width="8.6640625" style="72" customWidth="1"/>
    <col min="8" max="8" width="8" style="72" customWidth="1"/>
    <col min="9" max="9" width="8.77734375" style="245" customWidth="1"/>
    <col min="10" max="10" width="9.44140625" style="72" customWidth="1"/>
    <col min="11" max="11" width="7.88671875" style="72" customWidth="1"/>
    <col min="12" max="12" width="7.6640625" style="72" customWidth="1"/>
    <col min="13" max="13" width="9" style="72" bestFit="1" customWidth="1"/>
    <col min="14" max="14" width="9" style="110" customWidth="1"/>
    <col min="15" max="16384" width="8.88671875" style="108"/>
  </cols>
  <sheetData>
    <row r="1" spans="1:14" x14ac:dyDescent="0.3">
      <c r="M1" s="417" t="s">
        <v>310</v>
      </c>
      <c r="N1" s="417"/>
    </row>
    <row r="2" spans="1:14" x14ac:dyDescent="0.3">
      <c r="A2" s="425" t="s">
        <v>257</v>
      </c>
      <c r="B2" s="425"/>
      <c r="C2" s="425"/>
      <c r="D2" s="425"/>
      <c r="E2" s="425"/>
      <c r="F2" s="425"/>
      <c r="G2" s="425"/>
      <c r="H2" s="425"/>
      <c r="I2" s="425"/>
      <c r="J2" s="425"/>
      <c r="K2" s="425"/>
      <c r="L2" s="425"/>
      <c r="M2" s="425"/>
      <c r="N2" s="143"/>
    </row>
    <row r="3" spans="1:14" hidden="1" x14ac:dyDescent="0.3">
      <c r="A3" s="426" t="str">
        <f>+'[2]thu phí,lệ phí, khac 2023'!A4</f>
        <v>(Kèm theo Tờ trình số             /TT-UBND ngày      /11/2022 của UBND huyện)</v>
      </c>
      <c r="B3" s="426"/>
      <c r="C3" s="426"/>
      <c r="D3" s="426"/>
      <c r="E3" s="426"/>
      <c r="F3" s="426"/>
      <c r="G3" s="426"/>
      <c r="H3" s="426"/>
      <c r="I3" s="426"/>
      <c r="J3" s="426"/>
      <c r="K3" s="426"/>
      <c r="L3" s="426"/>
      <c r="M3" s="426"/>
      <c r="N3" s="144"/>
    </row>
    <row r="4" spans="1:14" x14ac:dyDescent="0.3">
      <c r="A4" s="426" t="str">
        <f>+'DT CHI 2024'!A3</f>
        <v>(Kèm theo  Tờ trình số 253/TTr-UBND ngày  04/12/2023 của UBND huyện )</v>
      </c>
      <c r="B4" s="426"/>
      <c r="C4" s="426"/>
      <c r="D4" s="426"/>
      <c r="E4" s="426"/>
      <c r="F4" s="426"/>
      <c r="G4" s="426"/>
      <c r="H4" s="426"/>
      <c r="I4" s="426"/>
      <c r="J4" s="426"/>
      <c r="K4" s="426"/>
      <c r="L4" s="426"/>
      <c r="M4" s="426"/>
      <c r="N4" s="144"/>
    </row>
    <row r="5" spans="1:14" hidden="1" x14ac:dyDescent="0.3">
      <c r="A5" s="426" t="e">
        <f>+[3]B37!#REF!</f>
        <v>#REF!</v>
      </c>
      <c r="B5" s="426"/>
      <c r="C5" s="426"/>
      <c r="D5" s="426"/>
      <c r="E5" s="426"/>
      <c r="F5" s="426"/>
      <c r="G5" s="426"/>
      <c r="H5" s="426"/>
      <c r="I5" s="426"/>
      <c r="J5" s="426"/>
      <c r="K5" s="426"/>
      <c r="L5" s="426"/>
      <c r="M5" s="426"/>
      <c r="N5" s="144"/>
    </row>
    <row r="6" spans="1:14" x14ac:dyDescent="0.3">
      <c r="F6" s="72">
        <f>-F10+'DT THU 2024'!H20</f>
        <v>0</v>
      </c>
      <c r="L6" s="427" t="s">
        <v>0</v>
      </c>
      <c r="M6" s="427"/>
      <c r="N6" s="160"/>
    </row>
    <row r="7" spans="1:14" ht="15.75" customHeight="1" x14ac:dyDescent="0.3">
      <c r="A7" s="428" t="s">
        <v>1</v>
      </c>
      <c r="B7" s="428" t="s">
        <v>181</v>
      </c>
      <c r="C7" s="429" t="s">
        <v>182</v>
      </c>
      <c r="D7" s="430" t="s">
        <v>100</v>
      </c>
      <c r="E7" s="430"/>
      <c r="F7" s="430"/>
      <c r="G7" s="430"/>
      <c r="H7" s="430"/>
      <c r="I7" s="429" t="s">
        <v>183</v>
      </c>
      <c r="J7" s="428" t="s">
        <v>100</v>
      </c>
      <c r="K7" s="428"/>
      <c r="L7" s="428"/>
      <c r="M7" s="428"/>
      <c r="N7" s="428"/>
    </row>
    <row r="8" spans="1:14" ht="18.75" customHeight="1" x14ac:dyDescent="0.3">
      <c r="A8" s="428"/>
      <c r="B8" s="428"/>
      <c r="C8" s="429"/>
      <c r="D8" s="418" t="s">
        <v>184</v>
      </c>
      <c r="E8" s="420" t="s">
        <v>259</v>
      </c>
      <c r="F8" s="422" t="s">
        <v>100</v>
      </c>
      <c r="G8" s="423"/>
      <c r="H8" s="424"/>
      <c r="I8" s="429"/>
      <c r="J8" s="415" t="s">
        <v>82</v>
      </c>
      <c r="K8" s="415" t="s">
        <v>186</v>
      </c>
      <c r="L8" s="415" t="s">
        <v>187</v>
      </c>
      <c r="M8" s="415" t="s">
        <v>188</v>
      </c>
      <c r="N8" s="428" t="s">
        <v>207</v>
      </c>
    </row>
    <row r="9" spans="1:14" ht="78.75" x14ac:dyDescent="0.3">
      <c r="A9" s="428"/>
      <c r="B9" s="428"/>
      <c r="C9" s="429"/>
      <c r="D9" s="419"/>
      <c r="E9" s="421"/>
      <c r="F9" s="230" t="s">
        <v>185</v>
      </c>
      <c r="G9" s="230" t="s">
        <v>229</v>
      </c>
      <c r="H9" s="230" t="s">
        <v>250</v>
      </c>
      <c r="I9" s="429"/>
      <c r="J9" s="415"/>
      <c r="K9" s="415"/>
      <c r="L9" s="415"/>
      <c r="M9" s="415"/>
      <c r="N9" s="428"/>
    </row>
    <row r="10" spans="1:14" s="109" customFormat="1" x14ac:dyDescent="0.3">
      <c r="A10" s="111"/>
      <c r="B10" s="232" t="s">
        <v>26</v>
      </c>
      <c r="C10" s="137">
        <f t="shared" ref="C10:N10" si="0">SUM(C11:C32)</f>
        <v>248057</v>
      </c>
      <c r="D10" s="137">
        <f t="shared" si="0"/>
        <v>104450</v>
      </c>
      <c r="E10" s="112">
        <f t="shared" si="0"/>
        <v>143607</v>
      </c>
      <c r="F10" s="137">
        <f>SUM(F11:F32)</f>
        <v>96635</v>
      </c>
      <c r="G10" s="137">
        <f t="shared" si="0"/>
        <v>18976</v>
      </c>
      <c r="H10" s="137">
        <f t="shared" si="0"/>
        <v>27996</v>
      </c>
      <c r="I10" s="137">
        <f t="shared" si="0"/>
        <v>248057</v>
      </c>
      <c r="J10" s="137">
        <f t="shared" si="0"/>
        <v>70000</v>
      </c>
      <c r="K10" s="137">
        <f t="shared" si="0"/>
        <v>142424</v>
      </c>
      <c r="L10" s="137">
        <f t="shared" si="0"/>
        <v>4983</v>
      </c>
      <c r="M10" s="137">
        <f t="shared" si="0"/>
        <v>27996</v>
      </c>
      <c r="N10" s="113">
        <f t="shared" si="0"/>
        <v>2654</v>
      </c>
    </row>
    <row r="11" spans="1:14" x14ac:dyDescent="0.3">
      <c r="A11" s="231">
        <v>1</v>
      </c>
      <c r="B11" s="114" t="s">
        <v>27</v>
      </c>
      <c r="C11" s="137">
        <v>12319</v>
      </c>
      <c r="D11" s="69">
        <v>1638</v>
      </c>
      <c r="E11" s="115">
        <v>10681</v>
      </c>
      <c r="F11" s="69">
        <v>5852</v>
      </c>
      <c r="G11" s="69">
        <v>1025</v>
      </c>
      <c r="H11" s="69">
        <v>3804</v>
      </c>
      <c r="I11" s="137">
        <v>12319</v>
      </c>
      <c r="J11" s="69">
        <v>800</v>
      </c>
      <c r="K11" s="69">
        <v>7520</v>
      </c>
      <c r="L11" s="69">
        <v>195</v>
      </c>
      <c r="M11" s="69">
        <v>3804</v>
      </c>
      <c r="N11" s="116">
        <v>0</v>
      </c>
    </row>
    <row r="12" spans="1:14" x14ac:dyDescent="0.3">
      <c r="A12" s="231">
        <v>2</v>
      </c>
      <c r="B12" s="114" t="s">
        <v>28</v>
      </c>
      <c r="C12" s="137">
        <v>13095</v>
      </c>
      <c r="D12" s="69">
        <v>5025</v>
      </c>
      <c r="E12" s="115">
        <v>8070</v>
      </c>
      <c r="F12" s="69">
        <v>5484</v>
      </c>
      <c r="G12" s="69">
        <v>1128</v>
      </c>
      <c r="H12" s="69">
        <v>1458</v>
      </c>
      <c r="I12" s="137">
        <v>13095</v>
      </c>
      <c r="J12" s="69">
        <v>3000</v>
      </c>
      <c r="K12" s="69">
        <v>7898</v>
      </c>
      <c r="L12" s="69">
        <v>311</v>
      </c>
      <c r="M12" s="69">
        <v>1458</v>
      </c>
      <c r="N12" s="116">
        <v>428</v>
      </c>
    </row>
    <row r="13" spans="1:14" x14ac:dyDescent="0.3">
      <c r="A13" s="231">
        <v>3</v>
      </c>
      <c r="B13" s="114" t="s">
        <v>29</v>
      </c>
      <c r="C13" s="137">
        <v>11006</v>
      </c>
      <c r="D13" s="69">
        <v>5072</v>
      </c>
      <c r="E13" s="115">
        <v>5934</v>
      </c>
      <c r="F13" s="69">
        <v>4432</v>
      </c>
      <c r="G13" s="69">
        <v>824</v>
      </c>
      <c r="H13" s="69">
        <v>678</v>
      </c>
      <c r="I13" s="137">
        <v>11006</v>
      </c>
      <c r="J13" s="69">
        <v>4500</v>
      </c>
      <c r="K13" s="69">
        <v>5602</v>
      </c>
      <c r="L13" s="69">
        <v>226</v>
      </c>
      <c r="M13" s="69">
        <v>678</v>
      </c>
      <c r="N13" s="116">
        <v>0</v>
      </c>
    </row>
    <row r="14" spans="1:14" x14ac:dyDescent="0.3">
      <c r="A14" s="231">
        <v>4</v>
      </c>
      <c r="B14" s="114" t="s">
        <v>156</v>
      </c>
      <c r="C14" s="137">
        <v>9504</v>
      </c>
      <c r="D14" s="69">
        <v>3617</v>
      </c>
      <c r="E14" s="115">
        <v>5887</v>
      </c>
      <c r="F14" s="69">
        <v>4200</v>
      </c>
      <c r="G14" s="69">
        <v>770</v>
      </c>
      <c r="H14" s="69">
        <v>917</v>
      </c>
      <c r="I14" s="137">
        <v>9504</v>
      </c>
      <c r="J14" s="69">
        <v>2500</v>
      </c>
      <c r="K14" s="69">
        <v>5706</v>
      </c>
      <c r="L14" s="69">
        <v>229</v>
      </c>
      <c r="M14" s="69">
        <v>917</v>
      </c>
      <c r="N14" s="116">
        <v>152</v>
      </c>
    </row>
    <row r="15" spans="1:14" x14ac:dyDescent="0.3">
      <c r="A15" s="231">
        <v>5</v>
      </c>
      <c r="B15" s="114" t="s">
        <v>31</v>
      </c>
      <c r="C15" s="137">
        <v>9952</v>
      </c>
      <c r="D15" s="69">
        <v>2502</v>
      </c>
      <c r="E15" s="115">
        <v>7450</v>
      </c>
      <c r="F15" s="69">
        <v>5392</v>
      </c>
      <c r="G15" s="69">
        <v>1005</v>
      </c>
      <c r="H15" s="69">
        <v>1053</v>
      </c>
      <c r="I15" s="137">
        <v>9952</v>
      </c>
      <c r="J15" s="69">
        <v>1500</v>
      </c>
      <c r="K15" s="69">
        <v>7017</v>
      </c>
      <c r="L15" s="69">
        <v>227</v>
      </c>
      <c r="M15" s="69">
        <v>1053</v>
      </c>
      <c r="N15" s="116">
        <v>155</v>
      </c>
    </row>
    <row r="16" spans="1:14" x14ac:dyDescent="0.3">
      <c r="A16" s="231">
        <v>6</v>
      </c>
      <c r="B16" s="114" t="s">
        <v>32</v>
      </c>
      <c r="C16" s="137">
        <v>7658</v>
      </c>
      <c r="D16" s="69">
        <v>2024</v>
      </c>
      <c r="E16" s="115">
        <v>5634</v>
      </c>
      <c r="F16" s="69">
        <v>4190</v>
      </c>
      <c r="G16" s="69">
        <v>727</v>
      </c>
      <c r="H16" s="69">
        <v>717</v>
      </c>
      <c r="I16" s="137">
        <v>7658</v>
      </c>
      <c r="J16" s="69">
        <v>1500</v>
      </c>
      <c r="K16" s="69">
        <v>5181</v>
      </c>
      <c r="L16" s="69">
        <v>173</v>
      </c>
      <c r="M16" s="69">
        <v>717</v>
      </c>
      <c r="N16" s="116">
        <v>87</v>
      </c>
    </row>
    <row r="17" spans="1:14" x14ac:dyDescent="0.3">
      <c r="A17" s="231">
        <v>7</v>
      </c>
      <c r="B17" s="114" t="s">
        <v>33</v>
      </c>
      <c r="C17" s="137">
        <v>11492</v>
      </c>
      <c r="D17" s="69">
        <v>5962</v>
      </c>
      <c r="E17" s="115">
        <v>5530</v>
      </c>
      <c r="F17" s="69">
        <v>3822</v>
      </c>
      <c r="G17" s="69">
        <v>786</v>
      </c>
      <c r="H17" s="69">
        <v>922</v>
      </c>
      <c r="I17" s="137">
        <v>11492</v>
      </c>
      <c r="J17" s="69">
        <v>4000</v>
      </c>
      <c r="K17" s="69">
        <v>5887</v>
      </c>
      <c r="L17" s="69">
        <v>236</v>
      </c>
      <c r="M17" s="69">
        <v>922</v>
      </c>
      <c r="N17" s="116">
        <v>447</v>
      </c>
    </row>
    <row r="18" spans="1:14" x14ac:dyDescent="0.3">
      <c r="A18" s="231">
        <v>8</v>
      </c>
      <c r="B18" s="114" t="s">
        <v>34</v>
      </c>
      <c r="C18" s="137">
        <v>13165</v>
      </c>
      <c r="D18" s="69">
        <v>7571</v>
      </c>
      <c r="E18" s="115">
        <v>5594</v>
      </c>
      <c r="F18" s="69">
        <v>4080</v>
      </c>
      <c r="G18" s="69">
        <v>648</v>
      </c>
      <c r="H18" s="69">
        <v>866</v>
      </c>
      <c r="I18" s="137">
        <v>13165</v>
      </c>
      <c r="J18" s="69">
        <v>7000</v>
      </c>
      <c r="K18" s="69">
        <v>5051</v>
      </c>
      <c r="L18" s="69">
        <v>248</v>
      </c>
      <c r="M18" s="69">
        <v>866</v>
      </c>
      <c r="N18" s="116">
        <v>0</v>
      </c>
    </row>
    <row r="19" spans="1:14" x14ac:dyDescent="0.3">
      <c r="A19" s="231">
        <v>9</v>
      </c>
      <c r="B19" s="114" t="s">
        <v>35</v>
      </c>
      <c r="C19" s="137">
        <v>10162</v>
      </c>
      <c r="D19" s="69">
        <v>4144</v>
      </c>
      <c r="E19" s="115">
        <v>6018</v>
      </c>
      <c r="F19" s="69">
        <v>4394</v>
      </c>
      <c r="G19" s="69">
        <v>830</v>
      </c>
      <c r="H19" s="69">
        <v>794</v>
      </c>
      <c r="I19" s="137">
        <v>10162</v>
      </c>
      <c r="J19" s="69">
        <v>3000</v>
      </c>
      <c r="K19" s="69">
        <v>5953</v>
      </c>
      <c r="L19" s="69">
        <v>218</v>
      </c>
      <c r="M19" s="69">
        <v>794</v>
      </c>
      <c r="N19" s="116">
        <v>197</v>
      </c>
    </row>
    <row r="20" spans="1:14" x14ac:dyDescent="0.3">
      <c r="A20" s="231">
        <v>10</v>
      </c>
      <c r="B20" s="114" t="s">
        <v>36</v>
      </c>
      <c r="C20" s="137">
        <v>10019</v>
      </c>
      <c r="D20" s="69">
        <v>4738</v>
      </c>
      <c r="E20" s="115">
        <v>5281</v>
      </c>
      <c r="F20" s="69">
        <v>3626</v>
      </c>
      <c r="G20" s="69">
        <v>784</v>
      </c>
      <c r="H20" s="69">
        <v>871</v>
      </c>
      <c r="I20" s="137">
        <v>10019</v>
      </c>
      <c r="J20" s="69">
        <v>2500</v>
      </c>
      <c r="K20" s="69">
        <v>6097</v>
      </c>
      <c r="L20" s="69">
        <v>195</v>
      </c>
      <c r="M20" s="69">
        <v>871</v>
      </c>
      <c r="N20" s="116">
        <v>356</v>
      </c>
    </row>
    <row r="21" spans="1:14" x14ac:dyDescent="0.3">
      <c r="A21" s="231">
        <v>11</v>
      </c>
      <c r="B21" s="114" t="s">
        <v>37</v>
      </c>
      <c r="C21" s="137">
        <v>16989</v>
      </c>
      <c r="D21" s="69">
        <v>7099</v>
      </c>
      <c r="E21" s="115">
        <v>9890</v>
      </c>
      <c r="F21" s="69">
        <v>6134</v>
      </c>
      <c r="G21" s="69">
        <v>1368</v>
      </c>
      <c r="H21" s="69">
        <v>2388</v>
      </c>
      <c r="I21" s="137">
        <v>16989</v>
      </c>
      <c r="J21" s="69">
        <v>5500</v>
      </c>
      <c r="K21" s="69">
        <v>8776</v>
      </c>
      <c r="L21" s="69">
        <v>325</v>
      </c>
      <c r="M21" s="69">
        <v>2388</v>
      </c>
      <c r="N21" s="116">
        <v>0</v>
      </c>
    </row>
    <row r="22" spans="1:14" x14ac:dyDescent="0.3">
      <c r="A22" s="231">
        <v>12</v>
      </c>
      <c r="B22" s="114" t="s">
        <v>38</v>
      </c>
      <c r="C22" s="137">
        <v>11797</v>
      </c>
      <c r="D22" s="69">
        <v>4120</v>
      </c>
      <c r="E22" s="115">
        <v>7677</v>
      </c>
      <c r="F22" s="69">
        <v>5372</v>
      </c>
      <c r="G22" s="69">
        <v>944</v>
      </c>
      <c r="H22" s="69">
        <v>1361</v>
      </c>
      <c r="I22" s="137">
        <v>11797</v>
      </c>
      <c r="J22" s="69">
        <v>3000</v>
      </c>
      <c r="K22" s="69">
        <v>7029</v>
      </c>
      <c r="L22" s="69">
        <v>206</v>
      </c>
      <c r="M22" s="69">
        <v>1361</v>
      </c>
      <c r="N22" s="116">
        <v>201</v>
      </c>
    </row>
    <row r="23" spans="1:14" x14ac:dyDescent="0.3">
      <c r="A23" s="231">
        <v>13</v>
      </c>
      <c r="B23" s="114" t="s">
        <v>39</v>
      </c>
      <c r="C23" s="137">
        <v>9108</v>
      </c>
      <c r="D23" s="69">
        <v>2966</v>
      </c>
      <c r="E23" s="115">
        <v>6142</v>
      </c>
      <c r="F23" s="69">
        <v>4380</v>
      </c>
      <c r="G23" s="69">
        <v>797</v>
      </c>
      <c r="H23" s="69">
        <v>965</v>
      </c>
      <c r="I23" s="137">
        <v>9108</v>
      </c>
      <c r="J23" s="69">
        <v>2000</v>
      </c>
      <c r="K23" s="69">
        <v>5924</v>
      </c>
      <c r="L23" s="69">
        <v>219</v>
      </c>
      <c r="M23" s="69">
        <v>965</v>
      </c>
      <c r="N23" s="116">
        <v>0</v>
      </c>
    </row>
    <row r="24" spans="1:14" x14ac:dyDescent="0.3">
      <c r="A24" s="231">
        <v>14</v>
      </c>
      <c r="B24" s="114" t="s">
        <v>40</v>
      </c>
      <c r="C24" s="137">
        <v>7216</v>
      </c>
      <c r="D24" s="69">
        <v>1236</v>
      </c>
      <c r="E24" s="115">
        <v>5980</v>
      </c>
      <c r="F24" s="69">
        <v>4485</v>
      </c>
      <c r="G24" s="69">
        <v>745</v>
      </c>
      <c r="H24" s="69">
        <v>750</v>
      </c>
      <c r="I24" s="137">
        <v>7216</v>
      </c>
      <c r="J24" s="69">
        <v>800</v>
      </c>
      <c r="K24" s="69">
        <v>5535</v>
      </c>
      <c r="L24" s="69">
        <v>131</v>
      </c>
      <c r="M24" s="69">
        <v>750</v>
      </c>
      <c r="N24" s="116">
        <v>0</v>
      </c>
    </row>
    <row r="25" spans="1:14" x14ac:dyDescent="0.3">
      <c r="A25" s="231">
        <v>15</v>
      </c>
      <c r="B25" s="114" t="s">
        <v>41</v>
      </c>
      <c r="C25" s="137">
        <v>11489</v>
      </c>
      <c r="D25" s="69">
        <v>5266</v>
      </c>
      <c r="E25" s="115">
        <v>6223</v>
      </c>
      <c r="F25" s="69">
        <v>4675</v>
      </c>
      <c r="G25" s="69">
        <v>800</v>
      </c>
      <c r="H25" s="69">
        <v>748</v>
      </c>
      <c r="I25" s="137">
        <v>11489</v>
      </c>
      <c r="J25" s="69">
        <v>4700</v>
      </c>
      <c r="K25" s="69">
        <v>5824</v>
      </c>
      <c r="L25" s="69">
        <v>217</v>
      </c>
      <c r="M25" s="69">
        <v>748</v>
      </c>
      <c r="N25" s="116">
        <v>0</v>
      </c>
    </row>
    <row r="26" spans="1:14" x14ac:dyDescent="0.3">
      <c r="A26" s="231">
        <v>16</v>
      </c>
      <c r="B26" s="114" t="s">
        <v>42</v>
      </c>
      <c r="C26" s="137">
        <v>7882</v>
      </c>
      <c r="D26" s="69">
        <v>1970</v>
      </c>
      <c r="E26" s="115">
        <v>5912</v>
      </c>
      <c r="F26" s="69">
        <v>4339</v>
      </c>
      <c r="G26" s="69">
        <v>763</v>
      </c>
      <c r="H26" s="69">
        <v>810</v>
      </c>
      <c r="I26" s="137">
        <v>7882</v>
      </c>
      <c r="J26" s="69">
        <v>1000</v>
      </c>
      <c r="K26" s="69">
        <v>5917</v>
      </c>
      <c r="L26" s="69">
        <v>155</v>
      </c>
      <c r="M26" s="69">
        <v>810</v>
      </c>
      <c r="N26" s="116">
        <v>0</v>
      </c>
    </row>
    <row r="27" spans="1:14" x14ac:dyDescent="0.3">
      <c r="A27" s="231">
        <v>17</v>
      </c>
      <c r="B27" s="114" t="s">
        <v>157</v>
      </c>
      <c r="C27" s="137">
        <v>9258</v>
      </c>
      <c r="D27" s="69">
        <v>2982</v>
      </c>
      <c r="E27" s="115">
        <v>6276</v>
      </c>
      <c r="F27" s="69">
        <v>4673</v>
      </c>
      <c r="G27" s="69">
        <v>756</v>
      </c>
      <c r="H27" s="69">
        <v>847</v>
      </c>
      <c r="I27" s="137">
        <v>9258</v>
      </c>
      <c r="J27" s="69">
        <v>2100</v>
      </c>
      <c r="K27" s="69">
        <v>6048</v>
      </c>
      <c r="L27" s="69">
        <v>263</v>
      </c>
      <c r="M27" s="69">
        <v>847</v>
      </c>
      <c r="N27" s="116">
        <v>0</v>
      </c>
    </row>
    <row r="28" spans="1:14" x14ac:dyDescent="0.3">
      <c r="A28" s="231">
        <v>18</v>
      </c>
      <c r="B28" s="114" t="s">
        <v>44</v>
      </c>
      <c r="C28" s="137">
        <v>10254</v>
      </c>
      <c r="D28" s="69">
        <v>1066</v>
      </c>
      <c r="E28" s="115">
        <v>9188</v>
      </c>
      <c r="F28" s="69">
        <v>5640</v>
      </c>
      <c r="G28" s="69">
        <v>994</v>
      </c>
      <c r="H28" s="69">
        <v>2554</v>
      </c>
      <c r="I28" s="137">
        <v>10254</v>
      </c>
      <c r="J28" s="69">
        <v>500</v>
      </c>
      <c r="K28" s="69">
        <v>6937</v>
      </c>
      <c r="L28" s="69">
        <v>167</v>
      </c>
      <c r="M28" s="69">
        <v>2554</v>
      </c>
      <c r="N28" s="116">
        <v>96</v>
      </c>
    </row>
    <row r="29" spans="1:14" x14ac:dyDescent="0.3">
      <c r="A29" s="231">
        <v>19</v>
      </c>
      <c r="B29" s="114" t="s">
        <v>45</v>
      </c>
      <c r="C29" s="137">
        <v>18904</v>
      </c>
      <c r="D29" s="69">
        <v>16493</v>
      </c>
      <c r="E29" s="115">
        <v>2411</v>
      </c>
      <c r="F29" s="69"/>
      <c r="G29" s="69">
        <v>716</v>
      </c>
      <c r="H29" s="69">
        <v>1695</v>
      </c>
      <c r="I29" s="137">
        <v>18904</v>
      </c>
      <c r="J29" s="69">
        <v>7700</v>
      </c>
      <c r="K29" s="69">
        <v>8914</v>
      </c>
      <c r="L29" s="69">
        <v>340</v>
      </c>
      <c r="M29" s="69">
        <v>1695</v>
      </c>
      <c r="N29" s="116">
        <v>255</v>
      </c>
    </row>
    <row r="30" spans="1:14" x14ac:dyDescent="0.3">
      <c r="A30" s="231">
        <v>20</v>
      </c>
      <c r="B30" s="114" t="s">
        <v>46</v>
      </c>
      <c r="C30" s="137">
        <v>14546</v>
      </c>
      <c r="D30" s="69">
        <v>9277</v>
      </c>
      <c r="E30" s="115">
        <v>5269</v>
      </c>
      <c r="F30" s="69">
        <v>2589</v>
      </c>
      <c r="G30" s="69">
        <v>967</v>
      </c>
      <c r="H30" s="69">
        <v>1713</v>
      </c>
      <c r="I30" s="137">
        <v>14546</v>
      </c>
      <c r="J30" s="69">
        <v>5400</v>
      </c>
      <c r="K30" s="69">
        <v>7173</v>
      </c>
      <c r="L30" s="69">
        <v>260</v>
      </c>
      <c r="M30" s="69">
        <v>1713</v>
      </c>
      <c r="N30" s="116">
        <v>0</v>
      </c>
    </row>
    <row r="31" spans="1:14" x14ac:dyDescent="0.3">
      <c r="A31" s="231">
        <v>21</v>
      </c>
      <c r="B31" s="114" t="s">
        <v>47</v>
      </c>
      <c r="C31" s="137">
        <v>11470</v>
      </c>
      <c r="D31" s="69">
        <v>4768</v>
      </c>
      <c r="E31" s="115">
        <v>6702</v>
      </c>
      <c r="F31" s="69">
        <v>4573</v>
      </c>
      <c r="G31" s="69">
        <v>853</v>
      </c>
      <c r="H31" s="69">
        <v>1276</v>
      </c>
      <c r="I31" s="137">
        <v>11470</v>
      </c>
      <c r="J31" s="69">
        <v>3500</v>
      </c>
      <c r="K31" s="69">
        <v>6463</v>
      </c>
      <c r="L31" s="69">
        <v>231</v>
      </c>
      <c r="M31" s="69">
        <v>1276</v>
      </c>
      <c r="N31" s="116">
        <v>0</v>
      </c>
    </row>
    <row r="32" spans="1:14" x14ac:dyDescent="0.3">
      <c r="A32" s="231">
        <v>22</v>
      </c>
      <c r="B32" s="114" t="s">
        <v>48</v>
      </c>
      <c r="C32" s="137">
        <v>10772</v>
      </c>
      <c r="D32" s="69">
        <v>4914</v>
      </c>
      <c r="E32" s="115">
        <v>5858</v>
      </c>
      <c r="F32" s="69">
        <v>4303</v>
      </c>
      <c r="G32" s="69">
        <v>746</v>
      </c>
      <c r="H32" s="69">
        <v>809</v>
      </c>
      <c r="I32" s="137">
        <v>10772</v>
      </c>
      <c r="J32" s="69">
        <v>3500</v>
      </c>
      <c r="K32" s="69">
        <v>5972</v>
      </c>
      <c r="L32" s="69">
        <v>211</v>
      </c>
      <c r="M32" s="69">
        <v>809</v>
      </c>
      <c r="N32" s="116">
        <v>280</v>
      </c>
    </row>
    <row r="33" spans="2:14" ht="38.25" customHeight="1" x14ac:dyDescent="0.3">
      <c r="B33" s="416" t="s">
        <v>391</v>
      </c>
      <c r="C33" s="416"/>
      <c r="D33" s="416"/>
      <c r="E33" s="416"/>
      <c r="F33" s="416"/>
      <c r="G33" s="416"/>
      <c r="H33" s="416"/>
      <c r="I33" s="416"/>
      <c r="J33" s="416"/>
      <c r="K33" s="416"/>
      <c r="L33" s="416"/>
      <c r="M33" s="416"/>
      <c r="N33" s="416"/>
    </row>
  </sheetData>
  <autoFilter ref="A10:N32"/>
  <mergeCells count="21">
    <mergeCell ref="M8:M9"/>
    <mergeCell ref="L8:L9"/>
    <mergeCell ref="K8:K9"/>
    <mergeCell ref="J8:J9"/>
    <mergeCell ref="N8:N9"/>
    <mergeCell ref="B33:N33"/>
    <mergeCell ref="M1:N1"/>
    <mergeCell ref="D8:D9"/>
    <mergeCell ref="E8:E9"/>
    <mergeCell ref="F8:H8"/>
    <mergeCell ref="A2:M2"/>
    <mergeCell ref="A3:M3"/>
    <mergeCell ref="A4:M4"/>
    <mergeCell ref="A5:M5"/>
    <mergeCell ref="L6:M6"/>
    <mergeCell ref="A7:A9"/>
    <mergeCell ref="B7:B9"/>
    <mergeCell ref="C7:C9"/>
    <mergeCell ref="D7:H7"/>
    <mergeCell ref="I7:I9"/>
    <mergeCell ref="J7:N7"/>
  </mergeCells>
  <pageMargins left="0.7" right="0.7" top="0.75" bottom="0.54" header="0.3" footer="0.3"/>
  <pageSetup paperSize="9" scale="8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X32"/>
  <sheetViews>
    <sheetView workbookViewId="0">
      <pane xSplit="2" ySplit="8" topLeftCell="C30" activePane="bottomRight" state="frozen"/>
      <selection activeCell="B25" sqref="B25"/>
      <selection pane="topRight" activeCell="B25" sqref="B25"/>
      <selection pane="bottomLeft" activeCell="B25" sqref="B25"/>
      <selection pane="bottomRight" activeCell="A10" sqref="A10:XFD31"/>
    </sheetView>
  </sheetViews>
  <sheetFormatPr defaultRowHeight="15.75" x14ac:dyDescent="0.3"/>
  <cols>
    <col min="1" max="1" width="4.77734375" style="73" customWidth="1"/>
    <col min="2" max="2" width="13.33203125" style="74" customWidth="1"/>
    <col min="3" max="3" width="8.44140625" style="76" customWidth="1"/>
    <col min="4" max="4" width="9" style="75" customWidth="1"/>
    <col min="5" max="5" width="10.77734375" style="75" hidden="1" customWidth="1"/>
    <col min="6" max="6" width="11.109375" style="75" hidden="1" customWidth="1"/>
    <col min="7" max="7" width="9" style="75" customWidth="1"/>
    <col min="8" max="8" width="8.33203125" style="75" customWidth="1"/>
    <col min="9" max="10" width="8.5546875" style="75" customWidth="1"/>
    <col min="11" max="11" width="7.6640625" style="75" customWidth="1"/>
    <col min="12" max="19" width="9.6640625" style="75" hidden="1" customWidth="1"/>
    <col min="20" max="20" width="7.77734375" style="173" hidden="1" customWidth="1"/>
    <col min="21" max="21" width="6.5546875" style="76" customWidth="1"/>
    <col min="22" max="22" width="5.88671875" style="75" customWidth="1"/>
    <col min="23" max="23" width="7.21875" style="75" customWidth="1"/>
    <col min="24" max="26" width="6.33203125" style="75" customWidth="1"/>
    <col min="27" max="27" width="6.21875" style="90" customWidth="1"/>
    <col min="28" max="28" width="6.33203125" style="75" customWidth="1"/>
    <col min="29" max="29" width="6.21875" style="76" customWidth="1"/>
    <col min="30" max="30" width="6.33203125" style="75" customWidth="1"/>
    <col min="31" max="32" width="6.33203125" style="75" hidden="1" customWidth="1"/>
    <col min="33" max="36" width="6.33203125" style="75" customWidth="1"/>
    <col min="37" max="37" width="7.5546875" style="76" customWidth="1"/>
    <col min="38" max="38" width="7.5546875" style="75" customWidth="1"/>
    <col min="39" max="39" width="8.33203125" style="75" hidden="1" customWidth="1"/>
    <col min="40" max="40" width="7.5546875" style="75" hidden="1" customWidth="1"/>
    <col min="41" max="41" width="8" style="75" customWidth="1"/>
    <col min="42" max="44" width="7.5546875" style="75" customWidth="1"/>
    <col min="45" max="45" width="7.5546875" style="76" customWidth="1"/>
    <col min="46" max="46" width="7.5546875" style="75" customWidth="1"/>
    <col min="47" max="48" width="7.5546875" style="75" hidden="1" customWidth="1"/>
    <col min="49" max="49" width="6.5546875" style="75" customWidth="1"/>
    <col min="50" max="50" width="6.44140625" style="75" customWidth="1"/>
    <col min="51" max="51" width="7.44140625" style="75" customWidth="1"/>
    <col min="52" max="52" width="6.44140625" style="75" customWidth="1"/>
    <col min="53" max="53" width="6.5546875" style="76" customWidth="1"/>
    <col min="54" max="54" width="6.109375" style="75" customWidth="1"/>
    <col min="55" max="55" width="5.77734375" style="75" customWidth="1"/>
    <col min="56" max="56" width="5.88671875" style="75" customWidth="1"/>
    <col min="57" max="60" width="7.5546875" style="75" customWidth="1"/>
    <col min="61" max="61" width="8" style="76" customWidth="1"/>
    <col min="62" max="62" width="9.44140625" style="75" customWidth="1"/>
    <col min="63" max="63" width="9.6640625" style="75" hidden="1" customWidth="1"/>
    <col min="64" max="64" width="8.21875" style="75" hidden="1" customWidth="1"/>
    <col min="65" max="66" width="9.5546875" style="75" customWidth="1"/>
    <col min="67" max="67" width="9" style="75" customWidth="1"/>
    <col min="68" max="68" width="9.5546875" style="75" customWidth="1"/>
    <col min="69" max="69" width="8" style="76" customWidth="1"/>
    <col min="70" max="70" width="6.21875" style="75" customWidth="1"/>
    <col min="71" max="71" width="7.77734375" style="75" hidden="1" customWidth="1"/>
    <col min="72" max="72" width="6.88671875" style="75" hidden="1" customWidth="1"/>
    <col min="73" max="73" width="7.5546875" style="75" customWidth="1"/>
    <col min="74" max="74" width="7" style="75" customWidth="1"/>
    <col min="75" max="75" width="7.44140625" style="75" customWidth="1"/>
    <col min="76" max="76" width="7.109375" style="75" customWidth="1"/>
    <col min="77" max="77" width="7.109375" style="76" customWidth="1"/>
    <col min="78" max="78" width="7.44140625" style="75" customWidth="1"/>
    <col min="79" max="79" width="7.77734375" style="75" hidden="1" customWidth="1"/>
    <col min="80" max="80" width="7.33203125" style="75" hidden="1" customWidth="1"/>
    <col min="81" max="84" width="8.109375" style="75" customWidth="1"/>
    <col min="85" max="85" width="6.33203125" style="76" customWidth="1"/>
    <col min="86" max="86" width="7.44140625" style="77" customWidth="1"/>
    <col min="87" max="88" width="7.44140625" style="77" hidden="1" customWidth="1"/>
    <col min="89" max="90" width="7.44140625" style="77" customWidth="1"/>
    <col min="91" max="91" width="6.88671875" style="77" customWidth="1"/>
    <col min="92" max="92" width="7.44140625" style="77" customWidth="1"/>
    <col min="93" max="93" width="7.44140625" style="74" bestFit="1" customWidth="1"/>
    <col min="94" max="94" width="7.33203125" style="74" customWidth="1"/>
    <col min="95" max="95" width="6.21875" style="74" customWidth="1"/>
    <col min="96" max="96" width="5.44140625" style="74" customWidth="1"/>
    <col min="97" max="97" width="6.21875" style="74" customWidth="1"/>
    <col min="98" max="98" width="6.33203125" style="74" customWidth="1"/>
    <col min="99" max="99" width="7" style="74" customWidth="1"/>
    <col min="100" max="100" width="6.6640625" style="74" customWidth="1"/>
    <col min="101" max="101" width="6.109375" style="74" customWidth="1"/>
    <col min="102" max="102" width="7.21875" style="74" bestFit="1" customWidth="1"/>
    <col min="103" max="16384" width="8.88671875" style="74"/>
  </cols>
  <sheetData>
    <row r="1" spans="1:102" s="255" customFormat="1" x14ac:dyDescent="0.3">
      <c r="A1" s="73"/>
      <c r="C1" s="76"/>
      <c r="D1" s="75"/>
      <c r="E1" s="75"/>
      <c r="F1" s="75"/>
      <c r="G1" s="75"/>
      <c r="H1" s="75"/>
      <c r="I1" s="75"/>
      <c r="L1" s="75"/>
      <c r="M1" s="75"/>
      <c r="N1" s="75"/>
      <c r="O1" s="75"/>
      <c r="P1" s="75"/>
      <c r="Q1" s="75"/>
      <c r="R1" s="75"/>
      <c r="S1" s="75"/>
      <c r="T1" s="173"/>
      <c r="U1" s="76"/>
      <c r="V1" s="75"/>
      <c r="W1" s="75"/>
      <c r="X1" s="75"/>
      <c r="Y1" s="437" t="s">
        <v>311</v>
      </c>
      <c r="Z1" s="437"/>
      <c r="AA1" s="90"/>
      <c r="AB1" s="75"/>
      <c r="AC1" s="76"/>
      <c r="AD1" s="75"/>
      <c r="AE1" s="75"/>
      <c r="AF1" s="75"/>
      <c r="AG1" s="75"/>
      <c r="AH1" s="75"/>
      <c r="AI1" s="75"/>
      <c r="AJ1" s="75"/>
      <c r="AK1" s="76"/>
      <c r="AL1" s="75"/>
      <c r="AM1" s="75"/>
      <c r="AN1" s="75"/>
      <c r="AO1" s="75"/>
      <c r="AP1" s="75"/>
      <c r="AQ1" s="75"/>
      <c r="AR1" s="75"/>
      <c r="AS1" s="76"/>
      <c r="AT1" s="75"/>
      <c r="AU1" s="75"/>
      <c r="AV1" s="75"/>
      <c r="AW1" s="75"/>
      <c r="AX1" s="75"/>
      <c r="AY1" s="75"/>
      <c r="AZ1" s="75"/>
      <c r="BA1" s="76"/>
      <c r="BB1" s="75"/>
      <c r="BC1" s="75"/>
      <c r="BD1" s="75"/>
      <c r="BE1" s="75"/>
      <c r="BF1" s="75"/>
      <c r="BG1" s="75"/>
      <c r="BH1" s="75"/>
      <c r="BI1" s="76"/>
      <c r="BJ1" s="75"/>
      <c r="BK1" s="75"/>
      <c r="BL1" s="75"/>
      <c r="BM1" s="75"/>
      <c r="BN1" s="75"/>
      <c r="BO1" s="75"/>
      <c r="BP1" s="75"/>
      <c r="BQ1" s="76"/>
      <c r="BR1" s="75"/>
      <c r="BS1" s="75"/>
      <c r="BT1" s="75"/>
      <c r="BU1" s="75"/>
      <c r="BV1" s="75"/>
      <c r="BW1" s="75"/>
      <c r="BX1" s="75"/>
      <c r="BY1" s="76"/>
      <c r="BZ1" s="75"/>
      <c r="CA1" s="75"/>
      <c r="CB1" s="75"/>
      <c r="CC1" s="75"/>
      <c r="CD1" s="75"/>
      <c r="CE1" s="75"/>
      <c r="CF1" s="75"/>
      <c r="CG1" s="76"/>
      <c r="CH1" s="77"/>
      <c r="CI1" s="77"/>
      <c r="CJ1" s="77"/>
      <c r="CK1" s="77"/>
      <c r="CL1" s="77"/>
      <c r="CM1" s="77"/>
      <c r="CN1" s="77"/>
    </row>
    <row r="2" spans="1:102" ht="16.5" customHeight="1" x14ac:dyDescent="0.3">
      <c r="C2" s="443" t="s">
        <v>140</v>
      </c>
      <c r="D2" s="443"/>
      <c r="E2" s="443"/>
      <c r="F2" s="443"/>
      <c r="G2" s="443"/>
      <c r="H2" s="443"/>
      <c r="I2" s="443"/>
      <c r="J2" s="443"/>
      <c r="K2" s="443"/>
      <c r="L2" s="443"/>
      <c r="M2" s="443"/>
      <c r="N2" s="443"/>
      <c r="O2" s="443"/>
      <c r="P2" s="443"/>
      <c r="Q2" s="443"/>
      <c r="R2" s="443"/>
      <c r="S2" s="443"/>
      <c r="T2" s="443"/>
      <c r="U2" s="443"/>
      <c r="V2" s="443"/>
      <c r="W2" s="443"/>
      <c r="X2" s="443"/>
      <c r="Y2" s="443"/>
      <c r="Z2" s="443"/>
      <c r="BY2" s="431"/>
      <c r="BZ2" s="431"/>
      <c r="CA2" s="431"/>
      <c r="CB2" s="431"/>
      <c r="CC2" s="431"/>
      <c r="CD2" s="431"/>
      <c r="CE2" s="431"/>
      <c r="CF2" s="431"/>
      <c r="CG2" s="431"/>
      <c r="CM2" s="74"/>
      <c r="CN2" s="74"/>
    </row>
    <row r="3" spans="1:102" s="255" customFormat="1" ht="16.5" customHeight="1" x14ac:dyDescent="0.3">
      <c r="A3" s="73"/>
      <c r="C3" s="444" t="str">
        <f>+'b39'!A4</f>
        <v>(Kèm theo  Tờ trình số 253/TTr-UBND ngày  04/12/2023 của UBND huyện )</v>
      </c>
      <c r="D3" s="444"/>
      <c r="E3" s="444"/>
      <c r="F3" s="444"/>
      <c r="G3" s="444"/>
      <c r="H3" s="444"/>
      <c r="I3" s="444"/>
      <c r="J3" s="444"/>
      <c r="K3" s="444"/>
      <c r="L3" s="444"/>
      <c r="M3" s="444"/>
      <c r="N3" s="444"/>
      <c r="O3" s="444"/>
      <c r="P3" s="444"/>
      <c r="Q3" s="444"/>
      <c r="R3" s="444"/>
      <c r="S3" s="444"/>
      <c r="T3" s="444"/>
      <c r="U3" s="444"/>
      <c r="V3" s="444"/>
      <c r="W3" s="444"/>
      <c r="X3" s="444"/>
      <c r="Y3" s="444"/>
      <c r="Z3" s="444"/>
      <c r="AA3" s="90"/>
      <c r="AB3" s="75"/>
      <c r="AC3" s="76"/>
      <c r="AD3" s="75"/>
      <c r="AE3" s="75"/>
      <c r="AF3" s="75"/>
      <c r="AG3" s="75"/>
      <c r="AH3" s="75"/>
      <c r="AI3" s="75"/>
      <c r="AJ3" s="75"/>
      <c r="AK3" s="76"/>
      <c r="AL3" s="75"/>
      <c r="AM3" s="75"/>
      <c r="AN3" s="75"/>
      <c r="AO3" s="75"/>
      <c r="AP3" s="75"/>
      <c r="AQ3" s="75"/>
      <c r="AR3" s="75"/>
      <c r="AS3" s="76"/>
      <c r="AT3" s="75"/>
      <c r="AU3" s="75"/>
      <c r="AV3" s="75"/>
      <c r="AW3" s="75"/>
      <c r="AX3" s="75"/>
      <c r="AY3" s="75"/>
      <c r="AZ3" s="75"/>
      <c r="BA3" s="76"/>
      <c r="BB3" s="75"/>
      <c r="BC3" s="75"/>
      <c r="BD3" s="75"/>
      <c r="BE3" s="75"/>
      <c r="BF3" s="75"/>
      <c r="BG3" s="75"/>
      <c r="BH3" s="75"/>
      <c r="BI3" s="76"/>
      <c r="BJ3" s="75"/>
      <c r="BK3" s="75"/>
      <c r="BL3" s="75"/>
      <c r="BM3" s="75"/>
      <c r="BN3" s="75"/>
      <c r="BO3" s="75"/>
      <c r="BP3" s="75"/>
      <c r="BQ3" s="76"/>
      <c r="BR3" s="75"/>
      <c r="BS3" s="75"/>
      <c r="BT3" s="75"/>
      <c r="BU3" s="75"/>
      <c r="BV3" s="75"/>
      <c r="BW3" s="75"/>
      <c r="BX3" s="75"/>
      <c r="BY3" s="254"/>
      <c r="BZ3" s="254"/>
      <c r="CA3" s="254"/>
      <c r="CB3" s="254"/>
      <c r="CC3" s="254"/>
      <c r="CD3" s="254"/>
      <c r="CE3" s="254"/>
      <c r="CF3" s="254"/>
      <c r="CG3" s="254"/>
      <c r="CH3" s="77"/>
      <c r="CI3" s="77"/>
      <c r="CJ3" s="77"/>
      <c r="CK3" s="77"/>
      <c r="CL3" s="77"/>
      <c r="CM3" s="253"/>
      <c r="CN3" s="253"/>
    </row>
    <row r="4" spans="1:102" x14ac:dyDescent="0.3">
      <c r="J4" s="438" t="s">
        <v>142</v>
      </c>
      <c r="K4" s="438"/>
      <c r="BY4" s="432"/>
      <c r="BZ4" s="432"/>
      <c r="CA4" s="432"/>
      <c r="CB4" s="432"/>
      <c r="CC4" s="432"/>
      <c r="CD4" s="432"/>
      <c r="CE4" s="432"/>
      <c r="CF4" s="432"/>
      <c r="CG4" s="432"/>
      <c r="CH4" s="78"/>
    </row>
    <row r="5" spans="1:102" ht="15.75" customHeight="1" x14ac:dyDescent="0.3">
      <c r="A5" s="439" t="s">
        <v>1</v>
      </c>
      <c r="B5" s="439" t="s">
        <v>143</v>
      </c>
      <c r="C5" s="433" t="s">
        <v>144</v>
      </c>
      <c r="D5" s="433"/>
      <c r="E5" s="433"/>
      <c r="F5" s="433"/>
      <c r="G5" s="433"/>
      <c r="H5" s="433"/>
      <c r="I5" s="433"/>
      <c r="J5" s="433"/>
      <c r="K5" s="433"/>
      <c r="L5" s="433" t="s">
        <v>145</v>
      </c>
      <c r="M5" s="433"/>
      <c r="N5" s="433"/>
      <c r="O5" s="433"/>
      <c r="P5" s="433"/>
      <c r="Q5" s="433"/>
      <c r="R5" s="433"/>
      <c r="S5" s="433"/>
      <c r="T5" s="433"/>
      <c r="U5" s="434" t="s">
        <v>109</v>
      </c>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c r="BW5" s="435"/>
      <c r="BX5" s="435"/>
      <c r="BY5" s="435"/>
      <c r="BZ5" s="435"/>
      <c r="CA5" s="435"/>
      <c r="CB5" s="435"/>
      <c r="CC5" s="435"/>
      <c r="CD5" s="435"/>
      <c r="CE5" s="435"/>
      <c r="CF5" s="435"/>
      <c r="CG5" s="435"/>
      <c r="CH5" s="435"/>
      <c r="CI5" s="435"/>
      <c r="CJ5" s="435"/>
      <c r="CK5" s="435"/>
      <c r="CL5" s="435"/>
      <c r="CM5" s="435"/>
      <c r="CN5" s="436"/>
    </row>
    <row r="6" spans="1:102" ht="34.5" customHeight="1" x14ac:dyDescent="0.3">
      <c r="A6" s="439"/>
      <c r="B6" s="439"/>
      <c r="C6" s="433"/>
      <c r="D6" s="433"/>
      <c r="E6" s="433"/>
      <c r="F6" s="433"/>
      <c r="G6" s="433"/>
      <c r="H6" s="433"/>
      <c r="I6" s="433"/>
      <c r="J6" s="433"/>
      <c r="K6" s="433"/>
      <c r="L6" s="433"/>
      <c r="M6" s="433"/>
      <c r="N6" s="433"/>
      <c r="O6" s="433"/>
      <c r="P6" s="433"/>
      <c r="Q6" s="433"/>
      <c r="R6" s="433"/>
      <c r="S6" s="433"/>
      <c r="T6" s="433"/>
      <c r="U6" s="433" t="s">
        <v>146</v>
      </c>
      <c r="V6" s="433"/>
      <c r="W6" s="433"/>
      <c r="X6" s="433"/>
      <c r="Y6" s="433"/>
      <c r="Z6" s="433"/>
      <c r="AA6" s="433"/>
      <c r="AB6" s="433"/>
      <c r="AC6" s="434" t="s">
        <v>147</v>
      </c>
      <c r="AD6" s="435"/>
      <c r="AE6" s="435"/>
      <c r="AF6" s="435"/>
      <c r="AG6" s="435"/>
      <c r="AH6" s="435"/>
      <c r="AI6" s="435"/>
      <c r="AJ6" s="436"/>
      <c r="AK6" s="433" t="s">
        <v>148</v>
      </c>
      <c r="AL6" s="433"/>
      <c r="AM6" s="433"/>
      <c r="AN6" s="433"/>
      <c r="AO6" s="433"/>
      <c r="AP6" s="433"/>
      <c r="AQ6" s="433"/>
      <c r="AR6" s="433"/>
      <c r="AS6" s="434" t="s">
        <v>149</v>
      </c>
      <c r="AT6" s="435"/>
      <c r="AU6" s="435"/>
      <c r="AV6" s="435"/>
      <c r="AW6" s="435"/>
      <c r="AX6" s="435"/>
      <c r="AY6" s="435"/>
      <c r="AZ6" s="436"/>
      <c r="BA6" s="434" t="s">
        <v>150</v>
      </c>
      <c r="BB6" s="435"/>
      <c r="BC6" s="435"/>
      <c r="BD6" s="435"/>
      <c r="BE6" s="435"/>
      <c r="BF6" s="435"/>
      <c r="BG6" s="435"/>
      <c r="BH6" s="436"/>
      <c r="BI6" s="433" t="s">
        <v>151</v>
      </c>
      <c r="BJ6" s="433"/>
      <c r="BK6" s="433"/>
      <c r="BL6" s="433"/>
      <c r="BM6" s="433"/>
      <c r="BN6" s="433"/>
      <c r="BO6" s="433"/>
      <c r="BP6" s="433"/>
      <c r="BQ6" s="434" t="s">
        <v>152</v>
      </c>
      <c r="BR6" s="435"/>
      <c r="BS6" s="435"/>
      <c r="BT6" s="435"/>
      <c r="BU6" s="435"/>
      <c r="BV6" s="435"/>
      <c r="BW6" s="435"/>
      <c r="BX6" s="436"/>
      <c r="BY6" s="434" t="s">
        <v>153</v>
      </c>
      <c r="BZ6" s="435"/>
      <c r="CA6" s="435"/>
      <c r="CB6" s="435"/>
      <c r="CC6" s="435"/>
      <c r="CD6" s="435"/>
      <c r="CE6" s="435"/>
      <c r="CF6" s="436"/>
      <c r="CG6" s="433" t="s">
        <v>154</v>
      </c>
      <c r="CH6" s="433"/>
      <c r="CI6" s="433"/>
      <c r="CJ6" s="433"/>
      <c r="CK6" s="433"/>
      <c r="CL6" s="433"/>
      <c r="CM6" s="433"/>
      <c r="CN6" s="433"/>
      <c r="CO6" s="448"/>
      <c r="CP6" s="448"/>
      <c r="CQ6" s="448"/>
      <c r="CR6" s="448"/>
      <c r="CS6" s="448"/>
      <c r="CT6" s="448"/>
      <c r="CU6" s="448"/>
      <c r="CV6" s="448"/>
      <c r="CW6" s="448"/>
      <c r="CX6" s="448"/>
    </row>
    <row r="7" spans="1:102" s="80" customFormat="1" ht="27.75" customHeight="1" x14ac:dyDescent="0.3">
      <c r="A7" s="439"/>
      <c r="B7" s="439"/>
      <c r="C7" s="442" t="s">
        <v>230</v>
      </c>
      <c r="D7" s="442"/>
      <c r="E7" s="442" t="s">
        <v>89</v>
      </c>
      <c r="F7" s="442"/>
      <c r="G7" s="442" t="s">
        <v>90</v>
      </c>
      <c r="H7" s="442"/>
      <c r="I7" s="440" t="s">
        <v>258</v>
      </c>
      <c r="J7" s="442" t="s">
        <v>155</v>
      </c>
      <c r="K7" s="442"/>
      <c r="L7" s="442" t="s">
        <v>230</v>
      </c>
      <c r="M7" s="442"/>
      <c r="N7" s="442" t="s">
        <v>89</v>
      </c>
      <c r="O7" s="442"/>
      <c r="P7" s="440" t="s">
        <v>158</v>
      </c>
      <c r="Q7" s="440" t="s">
        <v>159</v>
      </c>
      <c r="R7" s="445" t="s">
        <v>90</v>
      </c>
      <c r="S7" s="446"/>
      <c r="T7" s="447" t="s">
        <v>3</v>
      </c>
      <c r="U7" s="442" t="s">
        <v>230</v>
      </c>
      <c r="V7" s="442"/>
      <c r="W7" s="442" t="s">
        <v>89</v>
      </c>
      <c r="X7" s="442"/>
      <c r="Y7" s="442" t="s">
        <v>90</v>
      </c>
      <c r="Z7" s="442"/>
      <c r="AA7" s="442" t="s">
        <v>155</v>
      </c>
      <c r="AB7" s="442"/>
      <c r="AC7" s="442" t="s">
        <v>230</v>
      </c>
      <c r="AD7" s="442"/>
      <c r="AE7" s="442" t="s">
        <v>89</v>
      </c>
      <c r="AF7" s="442"/>
      <c r="AG7" s="442" t="s">
        <v>90</v>
      </c>
      <c r="AH7" s="442"/>
      <c r="AI7" s="442" t="s">
        <v>155</v>
      </c>
      <c r="AJ7" s="442"/>
      <c r="AK7" s="442" t="s">
        <v>230</v>
      </c>
      <c r="AL7" s="442"/>
      <c r="AM7" s="442" t="s">
        <v>89</v>
      </c>
      <c r="AN7" s="442"/>
      <c r="AO7" s="442" t="s">
        <v>90</v>
      </c>
      <c r="AP7" s="442"/>
      <c r="AQ7" s="442" t="s">
        <v>155</v>
      </c>
      <c r="AR7" s="442"/>
      <c r="AS7" s="442" t="s">
        <v>230</v>
      </c>
      <c r="AT7" s="442"/>
      <c r="AU7" s="442" t="s">
        <v>89</v>
      </c>
      <c r="AV7" s="442"/>
      <c r="AW7" s="442" t="s">
        <v>90</v>
      </c>
      <c r="AX7" s="442"/>
      <c r="AY7" s="442" t="s">
        <v>155</v>
      </c>
      <c r="AZ7" s="442"/>
      <c r="BA7" s="442" t="s">
        <v>230</v>
      </c>
      <c r="BB7" s="442"/>
      <c r="BC7" s="442" t="s">
        <v>89</v>
      </c>
      <c r="BD7" s="442"/>
      <c r="BE7" s="442" t="s">
        <v>90</v>
      </c>
      <c r="BF7" s="442"/>
      <c r="BG7" s="442" t="s">
        <v>155</v>
      </c>
      <c r="BH7" s="442"/>
      <c r="BI7" s="442" t="s">
        <v>230</v>
      </c>
      <c r="BJ7" s="442"/>
      <c r="BK7" s="442" t="s">
        <v>89</v>
      </c>
      <c r="BL7" s="442"/>
      <c r="BM7" s="442" t="s">
        <v>90</v>
      </c>
      <c r="BN7" s="442"/>
      <c r="BO7" s="442" t="s">
        <v>155</v>
      </c>
      <c r="BP7" s="442"/>
      <c r="BQ7" s="442" t="s">
        <v>230</v>
      </c>
      <c r="BR7" s="442"/>
      <c r="BS7" s="442" t="s">
        <v>89</v>
      </c>
      <c r="BT7" s="442"/>
      <c r="BU7" s="442" t="s">
        <v>90</v>
      </c>
      <c r="BV7" s="442"/>
      <c r="BW7" s="442" t="s">
        <v>155</v>
      </c>
      <c r="BX7" s="442"/>
      <c r="BY7" s="442" t="s">
        <v>230</v>
      </c>
      <c r="BZ7" s="442"/>
      <c r="CA7" s="442" t="s">
        <v>89</v>
      </c>
      <c r="CB7" s="442"/>
      <c r="CC7" s="442" t="s">
        <v>90</v>
      </c>
      <c r="CD7" s="442"/>
      <c r="CE7" s="442" t="s">
        <v>155</v>
      </c>
      <c r="CF7" s="442"/>
      <c r="CG7" s="442" t="s">
        <v>230</v>
      </c>
      <c r="CH7" s="442"/>
      <c r="CI7" s="442" t="s">
        <v>89</v>
      </c>
      <c r="CJ7" s="442"/>
      <c r="CK7" s="442" t="s">
        <v>90</v>
      </c>
      <c r="CL7" s="442"/>
      <c r="CM7" s="442" t="s">
        <v>155</v>
      </c>
      <c r="CN7" s="442"/>
      <c r="CO7" s="449"/>
      <c r="CP7" s="449"/>
      <c r="CQ7" s="449"/>
      <c r="CR7" s="449"/>
      <c r="CS7" s="449"/>
      <c r="CT7" s="449"/>
      <c r="CU7" s="449"/>
      <c r="CV7" s="449"/>
      <c r="CW7" s="449"/>
      <c r="CX7" s="449"/>
    </row>
    <row r="8" spans="1:102" s="83" customFormat="1" ht="61.5" customHeight="1" x14ac:dyDescent="0.3">
      <c r="A8" s="439"/>
      <c r="B8" s="439"/>
      <c r="C8" s="81" t="s">
        <v>7</v>
      </c>
      <c r="D8" s="82" t="s">
        <v>141</v>
      </c>
      <c r="E8" s="81" t="s">
        <v>7</v>
      </c>
      <c r="F8" s="82" t="s">
        <v>141</v>
      </c>
      <c r="G8" s="81" t="s">
        <v>7</v>
      </c>
      <c r="H8" s="82" t="s">
        <v>141</v>
      </c>
      <c r="I8" s="441"/>
      <c r="J8" s="81" t="s">
        <v>7</v>
      </c>
      <c r="K8" s="82" t="s">
        <v>141</v>
      </c>
      <c r="L8" s="81" t="s">
        <v>7</v>
      </c>
      <c r="M8" s="82" t="s">
        <v>141</v>
      </c>
      <c r="N8" s="81" t="s">
        <v>7</v>
      </c>
      <c r="O8" s="82" t="s">
        <v>141</v>
      </c>
      <c r="P8" s="441"/>
      <c r="Q8" s="441"/>
      <c r="R8" s="82"/>
      <c r="S8" s="82"/>
      <c r="T8" s="447"/>
      <c r="U8" s="81" t="s">
        <v>7</v>
      </c>
      <c r="V8" s="82" t="s">
        <v>141</v>
      </c>
      <c r="W8" s="81" t="s">
        <v>7</v>
      </c>
      <c r="X8" s="82" t="s">
        <v>141</v>
      </c>
      <c r="Y8" s="81" t="s">
        <v>7</v>
      </c>
      <c r="Z8" s="82" t="s">
        <v>141</v>
      </c>
      <c r="AA8" s="243" t="s">
        <v>7</v>
      </c>
      <c r="AB8" s="82" t="s">
        <v>141</v>
      </c>
      <c r="AC8" s="81" t="s">
        <v>7</v>
      </c>
      <c r="AD8" s="82" t="s">
        <v>141</v>
      </c>
      <c r="AE8" s="81" t="s">
        <v>7</v>
      </c>
      <c r="AF8" s="82" t="s">
        <v>141</v>
      </c>
      <c r="AG8" s="81" t="s">
        <v>7</v>
      </c>
      <c r="AH8" s="82" t="s">
        <v>141</v>
      </c>
      <c r="AI8" s="81" t="s">
        <v>7</v>
      </c>
      <c r="AJ8" s="82" t="s">
        <v>141</v>
      </c>
      <c r="AK8" s="81" t="s">
        <v>7</v>
      </c>
      <c r="AL8" s="82" t="s">
        <v>141</v>
      </c>
      <c r="AM8" s="81" t="s">
        <v>7</v>
      </c>
      <c r="AN8" s="82" t="s">
        <v>141</v>
      </c>
      <c r="AO8" s="81" t="s">
        <v>7</v>
      </c>
      <c r="AP8" s="82" t="s">
        <v>141</v>
      </c>
      <c r="AQ8" s="81" t="s">
        <v>7</v>
      </c>
      <c r="AR8" s="82" t="s">
        <v>141</v>
      </c>
      <c r="AS8" s="81" t="s">
        <v>7</v>
      </c>
      <c r="AT8" s="82" t="s">
        <v>141</v>
      </c>
      <c r="AU8" s="81" t="s">
        <v>7</v>
      </c>
      <c r="AV8" s="82" t="s">
        <v>141</v>
      </c>
      <c r="AW8" s="81" t="s">
        <v>7</v>
      </c>
      <c r="AX8" s="82" t="s">
        <v>141</v>
      </c>
      <c r="AY8" s="81" t="s">
        <v>7</v>
      </c>
      <c r="AZ8" s="82" t="s">
        <v>141</v>
      </c>
      <c r="BA8" s="81" t="s">
        <v>7</v>
      </c>
      <c r="BB8" s="82" t="s">
        <v>141</v>
      </c>
      <c r="BC8" s="81" t="s">
        <v>7</v>
      </c>
      <c r="BD8" s="82" t="s">
        <v>141</v>
      </c>
      <c r="BE8" s="81" t="s">
        <v>7</v>
      </c>
      <c r="BF8" s="82" t="s">
        <v>141</v>
      </c>
      <c r="BG8" s="81" t="s">
        <v>7</v>
      </c>
      <c r="BH8" s="82" t="s">
        <v>141</v>
      </c>
      <c r="BI8" s="81" t="s">
        <v>7</v>
      </c>
      <c r="BJ8" s="82" t="s">
        <v>141</v>
      </c>
      <c r="BK8" s="81" t="s">
        <v>7</v>
      </c>
      <c r="BL8" s="82" t="s">
        <v>141</v>
      </c>
      <c r="BM8" s="81" t="s">
        <v>7</v>
      </c>
      <c r="BN8" s="82" t="s">
        <v>141</v>
      </c>
      <c r="BO8" s="81" t="s">
        <v>7</v>
      </c>
      <c r="BP8" s="82" t="s">
        <v>141</v>
      </c>
      <c r="BQ8" s="81" t="s">
        <v>7</v>
      </c>
      <c r="BR8" s="82" t="s">
        <v>141</v>
      </c>
      <c r="BS8" s="81" t="s">
        <v>7</v>
      </c>
      <c r="BT8" s="82" t="s">
        <v>141</v>
      </c>
      <c r="BU8" s="81" t="s">
        <v>7</v>
      </c>
      <c r="BV8" s="82" t="s">
        <v>141</v>
      </c>
      <c r="BW8" s="81" t="s">
        <v>7</v>
      </c>
      <c r="BX8" s="82" t="s">
        <v>141</v>
      </c>
      <c r="BY8" s="81" t="s">
        <v>7</v>
      </c>
      <c r="BZ8" s="82" t="s">
        <v>141</v>
      </c>
      <c r="CA8" s="81" t="s">
        <v>7</v>
      </c>
      <c r="CB8" s="82" t="s">
        <v>141</v>
      </c>
      <c r="CC8" s="81" t="s">
        <v>7</v>
      </c>
      <c r="CD8" s="82" t="s">
        <v>141</v>
      </c>
      <c r="CE8" s="81" t="s">
        <v>7</v>
      </c>
      <c r="CF8" s="82" t="s">
        <v>141</v>
      </c>
      <c r="CG8" s="81" t="s">
        <v>7</v>
      </c>
      <c r="CH8" s="82" t="s">
        <v>141</v>
      </c>
      <c r="CI8" s="81" t="s">
        <v>7</v>
      </c>
      <c r="CJ8" s="82" t="s">
        <v>141</v>
      </c>
      <c r="CK8" s="81" t="s">
        <v>7</v>
      </c>
      <c r="CL8" s="82" t="s">
        <v>141</v>
      </c>
      <c r="CM8" s="81" t="s">
        <v>7</v>
      </c>
      <c r="CN8" s="82" t="s">
        <v>141</v>
      </c>
    </row>
    <row r="9" spans="1:102" s="267" customFormat="1" ht="17.25" customHeight="1" x14ac:dyDescent="0.3">
      <c r="A9" s="261"/>
      <c r="B9" s="261" t="s">
        <v>94</v>
      </c>
      <c r="C9" s="262">
        <f t="shared" ref="C9:S9" si="0">SUM(C10:C31)</f>
        <v>746959.42632865929</v>
      </c>
      <c r="D9" s="263">
        <f t="shared" si="0"/>
        <v>100187</v>
      </c>
      <c r="E9" s="263">
        <f t="shared" si="0"/>
        <v>772075.01973899989</v>
      </c>
      <c r="F9" s="263" t="e">
        <f t="shared" si="0"/>
        <v>#REF!</v>
      </c>
      <c r="G9" s="263">
        <f t="shared" si="0"/>
        <v>840649.64142366673</v>
      </c>
      <c r="H9" s="263">
        <f t="shared" si="0"/>
        <v>114776.18785086666</v>
      </c>
      <c r="I9" s="264">
        <f t="shared" ref="I9" si="1">+H9/D9*100</f>
        <v>114.56195699129294</v>
      </c>
      <c r="J9" s="263">
        <f t="shared" si="0"/>
        <v>752936</v>
      </c>
      <c r="K9" s="263">
        <f t="shared" si="0"/>
        <v>104450</v>
      </c>
      <c r="L9" s="263">
        <f t="shared" si="0"/>
        <v>46959.426328659349</v>
      </c>
      <c r="M9" s="263">
        <f t="shared" si="0"/>
        <v>30187</v>
      </c>
      <c r="N9" s="263">
        <f t="shared" si="0"/>
        <v>49485.120570999992</v>
      </c>
      <c r="O9" s="263" t="e">
        <f t="shared" si="0"/>
        <v>#REF!</v>
      </c>
      <c r="P9" s="263" t="e">
        <f t="shared" si="0"/>
        <v>#REF!</v>
      </c>
      <c r="Q9" s="263">
        <f t="shared" si="0"/>
        <v>0.27440256104273431</v>
      </c>
      <c r="R9" s="263">
        <f t="shared" si="0"/>
        <v>60649.641423666661</v>
      </c>
      <c r="S9" s="263">
        <f t="shared" si="0"/>
        <v>36776.187850866663</v>
      </c>
      <c r="T9" s="265" t="e">
        <f t="shared" ref="T9" si="2">+O9/M9*100</f>
        <v>#REF!</v>
      </c>
      <c r="U9" s="262">
        <f t="shared" ref="U9:CN9" si="3">SUM(U10:U31)</f>
        <v>4497</v>
      </c>
      <c r="V9" s="263">
        <f t="shared" si="3"/>
        <v>3523</v>
      </c>
      <c r="W9" s="263">
        <f t="shared" si="3"/>
        <v>4686.3388319999995</v>
      </c>
      <c r="X9" s="263">
        <f t="shared" si="3"/>
        <v>4686.3388319999995</v>
      </c>
      <c r="Y9" s="263">
        <f t="shared" si="3"/>
        <v>5331.4874028000013</v>
      </c>
      <c r="Z9" s="263">
        <f t="shared" si="3"/>
        <v>3258.3435992799996</v>
      </c>
      <c r="AA9" s="266">
        <f>SUM(AA10:AA31)</f>
        <v>4749</v>
      </c>
      <c r="AB9" s="263">
        <f t="shared" si="3"/>
        <v>4054</v>
      </c>
      <c r="AC9" s="263">
        <f t="shared" si="3"/>
        <v>1600</v>
      </c>
      <c r="AD9" s="263">
        <f t="shared" si="3"/>
        <v>1302</v>
      </c>
      <c r="AE9" s="263">
        <f t="shared" si="3"/>
        <v>1877.1825710000001</v>
      </c>
      <c r="AF9" s="263">
        <f t="shared" si="3"/>
        <v>1435.7064959999998</v>
      </c>
      <c r="AG9" s="263">
        <f t="shared" si="3"/>
        <v>1860.4805832000002</v>
      </c>
      <c r="AH9" s="263">
        <f t="shared" si="3"/>
        <v>1330.17081392</v>
      </c>
      <c r="AI9" s="263">
        <f t="shared" si="3"/>
        <v>1501</v>
      </c>
      <c r="AJ9" s="263">
        <f t="shared" si="3"/>
        <v>1250</v>
      </c>
      <c r="AK9" s="263">
        <f t="shared" si="3"/>
        <v>21000.426328659349</v>
      </c>
      <c r="AL9" s="263">
        <f t="shared" si="3"/>
        <v>10500</v>
      </c>
      <c r="AM9" s="263">
        <f t="shared" si="3"/>
        <v>23380.258632000001</v>
      </c>
      <c r="AN9" s="263">
        <f t="shared" si="3"/>
        <v>11689.947476198809</v>
      </c>
      <c r="AO9" s="263">
        <f t="shared" si="3"/>
        <v>28398</v>
      </c>
      <c r="AP9" s="263">
        <f t="shared" si="3"/>
        <v>14191</v>
      </c>
      <c r="AQ9" s="263">
        <f t="shared" si="3"/>
        <v>20999</v>
      </c>
      <c r="AR9" s="263">
        <f t="shared" si="3"/>
        <v>10504</v>
      </c>
      <c r="AS9" s="263">
        <f t="shared" si="3"/>
        <v>10000</v>
      </c>
      <c r="AT9" s="263">
        <f t="shared" si="3"/>
        <v>5000</v>
      </c>
      <c r="AU9" s="263">
        <f t="shared" si="3"/>
        <v>11680.398356000002</v>
      </c>
      <c r="AV9" s="263">
        <f t="shared" si="3"/>
        <v>5840.1991780000008</v>
      </c>
      <c r="AW9" s="263">
        <f t="shared" si="3"/>
        <v>14117</v>
      </c>
      <c r="AX9" s="263">
        <f t="shared" si="3"/>
        <v>7054</v>
      </c>
      <c r="AY9" s="263">
        <f t="shared" si="3"/>
        <v>12000</v>
      </c>
      <c r="AZ9" s="263">
        <f t="shared" si="3"/>
        <v>6006</v>
      </c>
      <c r="BA9" s="263">
        <f t="shared" si="3"/>
        <v>4700</v>
      </c>
      <c r="BB9" s="263">
        <f t="shared" si="3"/>
        <v>4700</v>
      </c>
      <c r="BC9" s="263">
        <f t="shared" si="3"/>
        <v>2319.9874589999999</v>
      </c>
      <c r="BD9" s="263">
        <f t="shared" si="3"/>
        <v>2319.9874589999999</v>
      </c>
      <c r="BE9" s="263">
        <f t="shared" si="3"/>
        <v>4700</v>
      </c>
      <c r="BF9" s="263">
        <f t="shared" si="3"/>
        <v>4700</v>
      </c>
      <c r="BG9" s="263">
        <f t="shared" si="3"/>
        <v>5000</v>
      </c>
      <c r="BH9" s="263">
        <f t="shared" si="3"/>
        <v>5000</v>
      </c>
      <c r="BI9" s="263">
        <f t="shared" si="3"/>
        <v>700000</v>
      </c>
      <c r="BJ9" s="263">
        <f t="shared" si="3"/>
        <v>70000</v>
      </c>
      <c r="BK9" s="263">
        <f t="shared" si="3"/>
        <v>722589.89916800009</v>
      </c>
      <c r="BL9" s="263">
        <f t="shared" si="3"/>
        <v>72343.986998999986</v>
      </c>
      <c r="BM9" s="263">
        <f t="shared" si="3"/>
        <v>780000</v>
      </c>
      <c r="BN9" s="263">
        <f t="shared" si="3"/>
        <v>78000</v>
      </c>
      <c r="BO9" s="263">
        <f t="shared" si="3"/>
        <v>700000</v>
      </c>
      <c r="BP9" s="263">
        <f t="shared" si="3"/>
        <v>70000</v>
      </c>
      <c r="BQ9" s="263">
        <f t="shared" si="3"/>
        <v>2362</v>
      </c>
      <c r="BR9" s="263">
        <f t="shared" si="3"/>
        <v>2362</v>
      </c>
      <c r="BS9" s="263">
        <f t="shared" si="3"/>
        <v>4088.9217170000015</v>
      </c>
      <c r="BT9" s="263">
        <f t="shared" si="3"/>
        <v>2965.1767680000007</v>
      </c>
      <c r="BU9" s="263">
        <f t="shared" si="3"/>
        <v>3806.4809376666672</v>
      </c>
      <c r="BV9" s="263">
        <f t="shared" si="3"/>
        <v>3806.4809376666672</v>
      </c>
      <c r="BW9" s="263">
        <f t="shared" si="3"/>
        <v>3987</v>
      </c>
      <c r="BX9" s="263">
        <f t="shared" si="3"/>
        <v>2936</v>
      </c>
      <c r="BY9" s="263">
        <f t="shared" si="3"/>
        <v>1738</v>
      </c>
      <c r="BZ9" s="263">
        <f t="shared" si="3"/>
        <v>1738</v>
      </c>
      <c r="CA9" s="263">
        <f t="shared" si="3"/>
        <v>935.41826199999991</v>
      </c>
      <c r="CB9" s="263">
        <f t="shared" si="3"/>
        <v>935.41826199999991</v>
      </c>
      <c r="CC9" s="263">
        <f t="shared" si="3"/>
        <v>1815.1925000000001</v>
      </c>
      <c r="CD9" s="263">
        <f t="shared" si="3"/>
        <v>1815.1925000000001</v>
      </c>
      <c r="CE9" s="263">
        <f t="shared" si="3"/>
        <v>3746</v>
      </c>
      <c r="CF9" s="263">
        <f t="shared" si="3"/>
        <v>3746</v>
      </c>
      <c r="CG9" s="263">
        <f t="shared" si="3"/>
        <v>1062</v>
      </c>
      <c r="CH9" s="263">
        <f t="shared" si="3"/>
        <v>1062</v>
      </c>
      <c r="CI9" s="263">
        <f t="shared" si="3"/>
        <v>516.61474199999998</v>
      </c>
      <c r="CJ9" s="263">
        <f t="shared" si="3"/>
        <v>516.61474199999998</v>
      </c>
      <c r="CK9" s="263">
        <f t="shared" si="3"/>
        <v>621</v>
      </c>
      <c r="CL9" s="263">
        <f t="shared" si="3"/>
        <v>621</v>
      </c>
      <c r="CM9" s="263">
        <f t="shared" si="3"/>
        <v>954</v>
      </c>
      <c r="CN9" s="263">
        <f t="shared" si="3"/>
        <v>954</v>
      </c>
    </row>
    <row r="10" spans="1:102" ht="17.25" customHeight="1" x14ac:dyDescent="0.3">
      <c r="A10" s="84">
        <v>1</v>
      </c>
      <c r="B10" s="79" t="s">
        <v>27</v>
      </c>
      <c r="C10" s="85">
        <v>13104.42632865935</v>
      </c>
      <c r="D10" s="86">
        <v>2002</v>
      </c>
      <c r="E10" s="85">
        <v>15268.736658</v>
      </c>
      <c r="F10" s="85" t="e">
        <v>#REF!</v>
      </c>
      <c r="G10" s="85">
        <v>15573.171143866666</v>
      </c>
      <c r="H10" s="85">
        <v>2317.9506666666666</v>
      </c>
      <c r="I10" s="172">
        <v>115.78175158175156</v>
      </c>
      <c r="J10" s="85">
        <v>9182</v>
      </c>
      <c r="K10" s="85">
        <v>1638</v>
      </c>
      <c r="L10" s="86">
        <v>1104.4263286593509</v>
      </c>
      <c r="M10" s="86">
        <v>802</v>
      </c>
      <c r="N10" s="86">
        <v>1035.795658</v>
      </c>
      <c r="O10" s="86" t="e">
        <v>#REF!</v>
      </c>
      <c r="P10" s="86" t="e">
        <v>#REF!</v>
      </c>
      <c r="Q10" s="86">
        <v>0</v>
      </c>
      <c r="R10" s="86">
        <v>1340.1711438666666</v>
      </c>
      <c r="S10" s="86">
        <v>894.65066666666667</v>
      </c>
      <c r="T10" s="174" t="e">
        <v>#REF!</v>
      </c>
      <c r="U10" s="85">
        <v>95</v>
      </c>
      <c r="V10" s="86">
        <v>95</v>
      </c>
      <c r="W10" s="86">
        <v>58.025331999999999</v>
      </c>
      <c r="X10" s="86">
        <v>58.025331999999999</v>
      </c>
      <c r="Y10" s="86">
        <v>86.750390399999986</v>
      </c>
      <c r="Z10" s="86">
        <v>95</v>
      </c>
      <c r="AA10" s="244">
        <v>99</v>
      </c>
      <c r="AB10" s="86">
        <v>99</v>
      </c>
      <c r="AC10" s="85">
        <v>39</v>
      </c>
      <c r="AD10" s="86">
        <v>39</v>
      </c>
      <c r="AE10" s="86">
        <v>29.225076000000001</v>
      </c>
      <c r="AF10" s="86">
        <v>29.225076000000001</v>
      </c>
      <c r="AG10" s="86">
        <v>45.770086800000001</v>
      </c>
      <c r="AH10" s="86">
        <v>39</v>
      </c>
      <c r="AI10" s="86">
        <v>37</v>
      </c>
      <c r="AJ10" s="86">
        <v>37</v>
      </c>
      <c r="AK10" s="93">
        <v>470.42632865935093</v>
      </c>
      <c r="AL10" s="91">
        <v>235</v>
      </c>
      <c r="AM10" s="86">
        <v>532</v>
      </c>
      <c r="AN10" s="86">
        <v>265.75893478642973</v>
      </c>
      <c r="AO10" s="86">
        <v>639</v>
      </c>
      <c r="AP10" s="86">
        <v>319</v>
      </c>
      <c r="AQ10" s="86">
        <v>472</v>
      </c>
      <c r="AR10" s="86">
        <v>236</v>
      </c>
      <c r="AS10" s="91">
        <v>133</v>
      </c>
      <c r="AT10" s="92">
        <v>66</v>
      </c>
      <c r="AU10" s="86">
        <v>212.22309999999999</v>
      </c>
      <c r="AV10" s="86">
        <v>106.11154999999999</v>
      </c>
      <c r="AW10" s="86">
        <v>254</v>
      </c>
      <c r="AX10" s="86">
        <v>127</v>
      </c>
      <c r="AY10" s="86">
        <v>217</v>
      </c>
      <c r="AZ10" s="86">
        <v>109</v>
      </c>
      <c r="BA10" s="85">
        <v>145</v>
      </c>
      <c r="BB10" s="86">
        <v>145</v>
      </c>
      <c r="BC10" s="86">
        <v>75.869150000000005</v>
      </c>
      <c r="BD10" s="86">
        <v>75.869150000000005</v>
      </c>
      <c r="BE10" s="86">
        <v>145</v>
      </c>
      <c r="BF10" s="86">
        <v>145</v>
      </c>
      <c r="BG10" s="86">
        <v>159</v>
      </c>
      <c r="BH10" s="86">
        <v>159</v>
      </c>
      <c r="BI10" s="85">
        <v>12000</v>
      </c>
      <c r="BJ10" s="86">
        <v>1200</v>
      </c>
      <c r="BK10" s="86">
        <v>14232.940999999999</v>
      </c>
      <c r="BL10" s="86">
        <v>1423.2940999999998</v>
      </c>
      <c r="BM10" s="86">
        <v>14233</v>
      </c>
      <c r="BN10" s="86">
        <v>1423.3000000000002</v>
      </c>
      <c r="BO10" s="86">
        <v>8000</v>
      </c>
      <c r="BP10" s="86">
        <v>800</v>
      </c>
      <c r="BQ10" s="85">
        <v>93</v>
      </c>
      <c r="BR10" s="86">
        <v>93</v>
      </c>
      <c r="BS10" s="86">
        <v>53.699999999999996</v>
      </c>
      <c r="BT10" s="86">
        <v>53.699999999999996</v>
      </c>
      <c r="BU10" s="86">
        <v>77.650666666666666</v>
      </c>
      <c r="BV10" s="86">
        <v>77.650666666666666</v>
      </c>
      <c r="BW10" s="86">
        <v>63</v>
      </c>
      <c r="BX10" s="86">
        <v>63</v>
      </c>
      <c r="BY10" s="85">
        <v>79</v>
      </c>
      <c r="BZ10" s="86">
        <v>79</v>
      </c>
      <c r="CA10" s="86">
        <v>64.263000000000005</v>
      </c>
      <c r="CB10" s="86">
        <v>64.263000000000005</v>
      </c>
      <c r="CC10" s="86">
        <v>79</v>
      </c>
      <c r="CD10" s="86">
        <v>79</v>
      </c>
      <c r="CE10" s="86">
        <v>93</v>
      </c>
      <c r="CF10" s="86">
        <v>93</v>
      </c>
      <c r="CG10" s="85">
        <v>50</v>
      </c>
      <c r="CH10" s="87">
        <v>50</v>
      </c>
      <c r="CI10" s="87">
        <v>10.49</v>
      </c>
      <c r="CJ10" s="87">
        <v>10.49</v>
      </c>
      <c r="CK10" s="88">
        <v>13</v>
      </c>
      <c r="CL10" s="88">
        <v>13</v>
      </c>
      <c r="CM10" s="87">
        <v>42</v>
      </c>
      <c r="CN10" s="87">
        <v>42</v>
      </c>
    </row>
    <row r="11" spans="1:102" ht="17.25" customHeight="1" x14ac:dyDescent="0.3">
      <c r="A11" s="84">
        <v>2</v>
      </c>
      <c r="B11" s="79" t="s">
        <v>28</v>
      </c>
      <c r="C11" s="85">
        <v>7890</v>
      </c>
      <c r="D11" s="86">
        <v>2030</v>
      </c>
      <c r="E11" s="85">
        <v>9609.077193000001</v>
      </c>
      <c r="F11" s="85" t="e">
        <v>#REF!</v>
      </c>
      <c r="G11" s="85">
        <v>13891.227466133334</v>
      </c>
      <c r="H11" s="85">
        <v>3652.6393633333332</v>
      </c>
      <c r="I11" s="172">
        <v>179.93297356321838</v>
      </c>
      <c r="J11" s="85">
        <v>32936</v>
      </c>
      <c r="K11" s="85">
        <v>5025</v>
      </c>
      <c r="L11" s="86">
        <v>1890</v>
      </c>
      <c r="M11" s="86">
        <v>1430</v>
      </c>
      <c r="N11" s="86">
        <v>3724.837943</v>
      </c>
      <c r="O11" s="86" t="e">
        <v>#REF!</v>
      </c>
      <c r="P11" s="86" t="e">
        <v>#REF!</v>
      </c>
      <c r="Q11" s="86">
        <v>-271</v>
      </c>
      <c r="R11" s="86">
        <v>3879.2274661333336</v>
      </c>
      <c r="S11" s="86">
        <v>2651.4393633333334</v>
      </c>
      <c r="T11" s="174" t="e">
        <v>#REF!</v>
      </c>
      <c r="U11" s="85">
        <v>902</v>
      </c>
      <c r="V11" s="86">
        <v>652</v>
      </c>
      <c r="W11" s="86">
        <v>1348.8751619999998</v>
      </c>
      <c r="X11" s="86">
        <v>1348.8751619999998</v>
      </c>
      <c r="Y11" s="86">
        <v>1419.2641183999999</v>
      </c>
      <c r="Z11" s="86">
        <v>652</v>
      </c>
      <c r="AA11" s="244">
        <v>457</v>
      </c>
      <c r="AB11" s="86">
        <v>457</v>
      </c>
      <c r="AC11" s="85">
        <v>64</v>
      </c>
      <c r="AD11" s="86">
        <v>64</v>
      </c>
      <c r="AE11" s="86">
        <v>173.466477</v>
      </c>
      <c r="AF11" s="86">
        <v>173.466477</v>
      </c>
      <c r="AG11" s="86">
        <v>211.52398439999996</v>
      </c>
      <c r="AH11" s="86">
        <v>64</v>
      </c>
      <c r="AI11" s="86">
        <v>171</v>
      </c>
      <c r="AJ11" s="86">
        <v>171</v>
      </c>
      <c r="AK11" s="91">
        <v>332</v>
      </c>
      <c r="AL11" s="91">
        <v>166</v>
      </c>
      <c r="AM11" s="86">
        <v>374.2</v>
      </c>
      <c r="AN11" s="86">
        <v>187.1</v>
      </c>
      <c r="AO11" s="86">
        <v>469</v>
      </c>
      <c r="AP11" s="86">
        <v>234</v>
      </c>
      <c r="AQ11" s="86">
        <v>346</v>
      </c>
      <c r="AR11" s="86">
        <v>173</v>
      </c>
      <c r="AS11" s="91">
        <v>88</v>
      </c>
      <c r="AT11" s="92">
        <v>44</v>
      </c>
      <c r="AU11" s="86">
        <v>105.3349</v>
      </c>
      <c r="AV11" s="86">
        <v>52.667450000000002</v>
      </c>
      <c r="AW11" s="86">
        <v>156</v>
      </c>
      <c r="AX11" s="86">
        <v>78</v>
      </c>
      <c r="AY11" s="86">
        <v>134</v>
      </c>
      <c r="AZ11" s="86">
        <v>67</v>
      </c>
      <c r="BA11" s="85">
        <v>234</v>
      </c>
      <c r="BB11" s="86">
        <v>234</v>
      </c>
      <c r="BC11" s="86">
        <v>98.324374000000006</v>
      </c>
      <c r="BD11" s="86">
        <v>98.324374000000006</v>
      </c>
      <c r="BE11" s="86">
        <v>234</v>
      </c>
      <c r="BF11" s="86">
        <v>234</v>
      </c>
      <c r="BG11" s="86">
        <v>232</v>
      </c>
      <c r="BH11" s="86">
        <v>232</v>
      </c>
      <c r="BI11" s="85">
        <v>6000</v>
      </c>
      <c r="BJ11" s="86">
        <v>600</v>
      </c>
      <c r="BK11" s="86">
        <v>5884.2392499999996</v>
      </c>
      <c r="BL11" s="86">
        <v>588.42392499999994</v>
      </c>
      <c r="BM11" s="86">
        <v>10012</v>
      </c>
      <c r="BN11" s="86">
        <v>1001.2</v>
      </c>
      <c r="BO11" s="86">
        <v>30000</v>
      </c>
      <c r="BP11" s="86">
        <v>3000</v>
      </c>
      <c r="BQ11" s="85">
        <v>140</v>
      </c>
      <c r="BR11" s="86">
        <v>140</v>
      </c>
      <c r="BS11" s="86">
        <v>1575.7060300000003</v>
      </c>
      <c r="BT11" s="86">
        <v>844.253015</v>
      </c>
      <c r="BU11" s="86">
        <v>1310.4393633333334</v>
      </c>
      <c r="BV11" s="86">
        <v>1310.4393633333334</v>
      </c>
      <c r="BW11" s="86">
        <v>1471</v>
      </c>
      <c r="BX11" s="86">
        <v>800</v>
      </c>
      <c r="BY11" s="85">
        <v>69</v>
      </c>
      <c r="BZ11" s="86">
        <v>69</v>
      </c>
      <c r="CA11" s="86">
        <v>40.860999999999997</v>
      </c>
      <c r="CB11" s="86">
        <v>40.860999999999997</v>
      </c>
      <c r="CC11" s="86">
        <v>69</v>
      </c>
      <c r="CD11" s="86">
        <v>69</v>
      </c>
      <c r="CE11" s="86">
        <v>105</v>
      </c>
      <c r="CF11" s="86">
        <v>105</v>
      </c>
      <c r="CG11" s="85">
        <v>61</v>
      </c>
      <c r="CH11" s="87">
        <v>61</v>
      </c>
      <c r="CI11" s="87">
        <v>8.07</v>
      </c>
      <c r="CJ11" s="87">
        <v>8.07</v>
      </c>
      <c r="CK11" s="88">
        <v>10</v>
      </c>
      <c r="CL11" s="88">
        <v>10</v>
      </c>
      <c r="CM11" s="87">
        <v>20</v>
      </c>
      <c r="CN11" s="87">
        <v>20</v>
      </c>
    </row>
    <row r="12" spans="1:102" ht="17.25" customHeight="1" x14ac:dyDescent="0.3">
      <c r="A12" s="84">
        <v>3</v>
      </c>
      <c r="B12" s="79" t="s">
        <v>29</v>
      </c>
      <c r="C12" s="85">
        <v>2661</v>
      </c>
      <c r="D12" s="86">
        <v>715</v>
      </c>
      <c r="E12" s="85">
        <v>752.95751300000006</v>
      </c>
      <c r="F12" s="85" t="e">
        <v>#REF!</v>
      </c>
      <c r="G12" s="85">
        <v>985.72286413333336</v>
      </c>
      <c r="H12" s="85">
        <v>559.3123333333333</v>
      </c>
      <c r="I12" s="172">
        <v>78.225501165501171</v>
      </c>
      <c r="J12" s="85">
        <v>45722</v>
      </c>
      <c r="K12" s="85">
        <v>5072</v>
      </c>
      <c r="L12" s="86">
        <v>661</v>
      </c>
      <c r="M12" s="86">
        <v>515</v>
      </c>
      <c r="N12" s="86">
        <v>564.51551300000006</v>
      </c>
      <c r="O12" s="86" t="e">
        <v>#REF!</v>
      </c>
      <c r="P12" s="86" t="e">
        <v>#REF!</v>
      </c>
      <c r="Q12" s="86">
        <v>-218</v>
      </c>
      <c r="R12" s="86">
        <v>728.72286413333336</v>
      </c>
      <c r="S12" s="86">
        <v>533.61233333333325</v>
      </c>
      <c r="T12" s="174" t="e">
        <v>#REF!</v>
      </c>
      <c r="U12" s="85">
        <v>106</v>
      </c>
      <c r="V12" s="86">
        <v>106</v>
      </c>
      <c r="W12" s="86">
        <v>57.389648000000001</v>
      </c>
      <c r="X12" s="86">
        <v>57.389648000000001</v>
      </c>
      <c r="Y12" s="86">
        <v>71.018776799999998</v>
      </c>
      <c r="Z12" s="86">
        <v>106</v>
      </c>
      <c r="AA12" s="244">
        <v>81</v>
      </c>
      <c r="AB12" s="86">
        <v>81</v>
      </c>
      <c r="AC12" s="85">
        <v>23</v>
      </c>
      <c r="AD12" s="86">
        <v>23</v>
      </c>
      <c r="AE12" s="86">
        <v>44.863461000000001</v>
      </c>
      <c r="AF12" s="86">
        <v>44.863461000000001</v>
      </c>
      <c r="AG12" s="86">
        <v>55.091754000000009</v>
      </c>
      <c r="AH12" s="86">
        <v>23</v>
      </c>
      <c r="AI12" s="86">
        <v>44</v>
      </c>
      <c r="AJ12" s="86">
        <v>44</v>
      </c>
      <c r="AK12" s="91">
        <v>240</v>
      </c>
      <c r="AL12" s="91">
        <v>120</v>
      </c>
      <c r="AM12" s="86">
        <v>270.2</v>
      </c>
      <c r="AN12" s="86">
        <v>135.1</v>
      </c>
      <c r="AO12" s="86">
        <v>319</v>
      </c>
      <c r="AP12" s="86">
        <v>159</v>
      </c>
      <c r="AQ12" s="86">
        <v>236</v>
      </c>
      <c r="AR12" s="86">
        <v>118</v>
      </c>
      <c r="AS12" s="91">
        <v>52</v>
      </c>
      <c r="AT12" s="92">
        <v>26</v>
      </c>
      <c r="AU12" s="86">
        <v>61.55</v>
      </c>
      <c r="AV12" s="86">
        <v>30.774999999999999</v>
      </c>
      <c r="AW12" s="86">
        <v>75</v>
      </c>
      <c r="AX12" s="86">
        <v>37</v>
      </c>
      <c r="AY12" s="86">
        <v>65</v>
      </c>
      <c r="AZ12" s="86">
        <v>33</v>
      </c>
      <c r="BA12" s="85">
        <v>126</v>
      </c>
      <c r="BB12" s="86">
        <v>126</v>
      </c>
      <c r="BC12" s="86">
        <v>49.964404000000002</v>
      </c>
      <c r="BD12" s="86">
        <v>49.964404000000002</v>
      </c>
      <c r="BE12" s="86">
        <v>126</v>
      </c>
      <c r="BF12" s="86">
        <v>126</v>
      </c>
      <c r="BG12" s="86">
        <v>134</v>
      </c>
      <c r="BH12" s="86">
        <v>134</v>
      </c>
      <c r="BI12" s="85">
        <v>2000</v>
      </c>
      <c r="BJ12" s="86">
        <v>200</v>
      </c>
      <c r="BK12" s="86">
        <v>188.44200000000001</v>
      </c>
      <c r="BL12" s="86">
        <v>18.844200000000001</v>
      </c>
      <c r="BM12" s="86">
        <v>257</v>
      </c>
      <c r="BN12" s="86">
        <v>25.700000000000003</v>
      </c>
      <c r="BO12" s="86">
        <v>45000</v>
      </c>
      <c r="BP12" s="86">
        <v>4500</v>
      </c>
      <c r="BQ12" s="85">
        <v>35</v>
      </c>
      <c r="BR12" s="86">
        <v>35</v>
      </c>
      <c r="BS12" s="86">
        <v>32.113</v>
      </c>
      <c r="BT12" s="86">
        <v>32.113</v>
      </c>
      <c r="BU12" s="86">
        <v>34.177333333333337</v>
      </c>
      <c r="BV12" s="86">
        <v>34.177333333333337</v>
      </c>
      <c r="BW12" s="86">
        <v>35</v>
      </c>
      <c r="BX12" s="86">
        <v>35</v>
      </c>
      <c r="BY12" s="85">
        <v>45</v>
      </c>
      <c r="BZ12" s="86">
        <v>45</v>
      </c>
      <c r="CA12" s="86">
        <v>48.435000000000002</v>
      </c>
      <c r="CB12" s="86">
        <v>48.435000000000002</v>
      </c>
      <c r="CC12" s="86">
        <v>48.435000000000002</v>
      </c>
      <c r="CD12" s="86">
        <v>48.435000000000002</v>
      </c>
      <c r="CE12" s="86">
        <v>77</v>
      </c>
      <c r="CF12" s="86">
        <v>77</v>
      </c>
      <c r="CG12" s="85">
        <v>34</v>
      </c>
      <c r="CH12" s="87">
        <v>34</v>
      </c>
      <c r="CI12" s="87">
        <v>0</v>
      </c>
      <c r="CJ12" s="87">
        <v>0</v>
      </c>
      <c r="CK12" s="88">
        <v>0</v>
      </c>
      <c r="CL12" s="88">
        <v>0</v>
      </c>
      <c r="CM12" s="87">
        <v>50</v>
      </c>
      <c r="CN12" s="87">
        <v>50</v>
      </c>
    </row>
    <row r="13" spans="1:102" ht="17.25" customHeight="1" x14ac:dyDescent="0.3">
      <c r="A13" s="84">
        <v>4</v>
      </c>
      <c r="B13" s="79" t="s">
        <v>156</v>
      </c>
      <c r="C13" s="85">
        <v>43386</v>
      </c>
      <c r="D13" s="86">
        <v>5109</v>
      </c>
      <c r="E13" s="85">
        <v>41165.316679999989</v>
      </c>
      <c r="F13" s="85" t="e">
        <v>#REF!</v>
      </c>
      <c r="G13" s="85">
        <v>42609.077907466664</v>
      </c>
      <c r="H13" s="85">
        <v>5176.4246666666668</v>
      </c>
      <c r="I13" s="172">
        <v>101.31972336399816</v>
      </c>
      <c r="J13" s="85">
        <v>26669</v>
      </c>
      <c r="K13" s="85">
        <v>3617</v>
      </c>
      <c r="L13" s="86">
        <v>1386</v>
      </c>
      <c r="M13" s="86">
        <v>909</v>
      </c>
      <c r="N13" s="86">
        <v>1433.9126800000001</v>
      </c>
      <c r="O13" s="86" t="e">
        <v>#REF!</v>
      </c>
      <c r="P13" s="86" t="e">
        <v>#REF!</v>
      </c>
      <c r="Q13" s="86">
        <v>0</v>
      </c>
      <c r="R13" s="86">
        <v>1804.0779074666666</v>
      </c>
      <c r="S13" s="86">
        <v>1095.9246666666668</v>
      </c>
      <c r="T13" s="174" t="e">
        <v>#REF!</v>
      </c>
      <c r="U13" s="85">
        <v>65</v>
      </c>
      <c r="V13" s="86">
        <v>65</v>
      </c>
      <c r="W13" s="86">
        <v>53.241909999999997</v>
      </c>
      <c r="X13" s="86">
        <v>53.241909999999997</v>
      </c>
      <c r="Y13" s="86">
        <v>67.460691999999995</v>
      </c>
      <c r="Z13" s="86">
        <v>65</v>
      </c>
      <c r="AA13" s="244">
        <v>66</v>
      </c>
      <c r="AB13" s="86">
        <v>66</v>
      </c>
      <c r="AC13" s="85">
        <v>35</v>
      </c>
      <c r="AD13" s="86">
        <v>35</v>
      </c>
      <c r="AE13" s="86">
        <v>23.170124000000001</v>
      </c>
      <c r="AF13" s="86">
        <v>23.170124000000001</v>
      </c>
      <c r="AG13" s="86">
        <v>30.692548800000004</v>
      </c>
      <c r="AH13" s="86">
        <v>35</v>
      </c>
      <c r="AI13" s="86">
        <v>25</v>
      </c>
      <c r="AJ13" s="86">
        <v>25</v>
      </c>
      <c r="AK13" s="93">
        <v>727</v>
      </c>
      <c r="AL13" s="91">
        <v>363</v>
      </c>
      <c r="AM13" s="86">
        <v>791.33199999999999</v>
      </c>
      <c r="AN13" s="86">
        <v>395.12175515818433</v>
      </c>
      <c r="AO13" s="86">
        <v>951</v>
      </c>
      <c r="AP13" s="86">
        <v>475</v>
      </c>
      <c r="AQ13" s="86">
        <v>703</v>
      </c>
      <c r="AR13" s="86">
        <v>352</v>
      </c>
      <c r="AS13" s="91">
        <v>227</v>
      </c>
      <c r="AT13" s="92">
        <v>114</v>
      </c>
      <c r="AU13" s="86">
        <v>386.70299999999997</v>
      </c>
      <c r="AV13" s="86">
        <v>193.35149999999999</v>
      </c>
      <c r="AW13" s="86">
        <v>467</v>
      </c>
      <c r="AX13" s="86">
        <v>233</v>
      </c>
      <c r="AY13" s="86">
        <v>402</v>
      </c>
      <c r="AZ13" s="86">
        <v>201</v>
      </c>
      <c r="BA13" s="85">
        <v>143</v>
      </c>
      <c r="BB13" s="86">
        <v>143</v>
      </c>
      <c r="BC13" s="86">
        <v>51.610284</v>
      </c>
      <c r="BD13" s="86">
        <v>51.610284</v>
      </c>
      <c r="BE13" s="86">
        <v>143</v>
      </c>
      <c r="BF13" s="86">
        <v>143</v>
      </c>
      <c r="BG13" s="86">
        <v>165</v>
      </c>
      <c r="BH13" s="86">
        <v>165</v>
      </c>
      <c r="BI13" s="85">
        <v>42000</v>
      </c>
      <c r="BJ13" s="86">
        <v>4200</v>
      </c>
      <c r="BK13" s="86">
        <v>39731.403999999995</v>
      </c>
      <c r="BL13" s="86">
        <v>3973.1404000000002</v>
      </c>
      <c r="BM13" s="86">
        <v>40805</v>
      </c>
      <c r="BN13" s="86">
        <v>4080.5</v>
      </c>
      <c r="BO13" s="86">
        <v>25000</v>
      </c>
      <c r="BP13" s="86">
        <v>2500</v>
      </c>
      <c r="BQ13" s="85">
        <v>69</v>
      </c>
      <c r="BR13" s="86">
        <v>69</v>
      </c>
      <c r="BS13" s="86">
        <v>71.13</v>
      </c>
      <c r="BT13" s="86">
        <v>65.757000000000005</v>
      </c>
      <c r="BU13" s="86">
        <v>70.924666666666667</v>
      </c>
      <c r="BV13" s="86">
        <v>70.924666666666667</v>
      </c>
      <c r="BW13" s="86">
        <v>61</v>
      </c>
      <c r="BX13" s="86">
        <v>61</v>
      </c>
      <c r="BY13" s="85">
        <v>70</v>
      </c>
      <c r="BZ13" s="86">
        <v>70</v>
      </c>
      <c r="CA13" s="86">
        <v>53.225361999999997</v>
      </c>
      <c r="CB13" s="86">
        <v>53.225361999999997</v>
      </c>
      <c r="CC13" s="86">
        <v>70</v>
      </c>
      <c r="CD13" s="86">
        <v>70</v>
      </c>
      <c r="CE13" s="86">
        <v>213</v>
      </c>
      <c r="CF13" s="86">
        <v>213</v>
      </c>
      <c r="CG13" s="85">
        <v>50</v>
      </c>
      <c r="CH13" s="87">
        <v>50</v>
      </c>
      <c r="CI13" s="87">
        <v>3.5</v>
      </c>
      <c r="CJ13" s="87">
        <v>3.5</v>
      </c>
      <c r="CK13" s="88">
        <v>4</v>
      </c>
      <c r="CL13" s="88">
        <v>4</v>
      </c>
      <c r="CM13" s="87">
        <v>34</v>
      </c>
      <c r="CN13" s="87">
        <v>34</v>
      </c>
    </row>
    <row r="14" spans="1:102" ht="17.25" customHeight="1" x14ac:dyDescent="0.3">
      <c r="A14" s="84">
        <v>5</v>
      </c>
      <c r="B14" s="79" t="s">
        <v>31</v>
      </c>
      <c r="C14" s="85">
        <v>11059</v>
      </c>
      <c r="D14" s="86">
        <v>1782</v>
      </c>
      <c r="E14" s="85">
        <v>9435.8878979999972</v>
      </c>
      <c r="F14" s="85" t="e">
        <v>#REF!</v>
      </c>
      <c r="G14" s="85">
        <v>11142.352641333333</v>
      </c>
      <c r="H14" s="85">
        <v>1883.5383013333335</v>
      </c>
      <c r="I14" s="172">
        <v>105.69799670781894</v>
      </c>
      <c r="J14" s="85">
        <v>16294</v>
      </c>
      <c r="K14" s="85">
        <v>2502</v>
      </c>
      <c r="L14" s="86">
        <v>1059</v>
      </c>
      <c r="M14" s="86">
        <v>782</v>
      </c>
      <c r="N14" s="86">
        <v>1013.7878979999999</v>
      </c>
      <c r="O14" s="86" t="e">
        <v>#REF!</v>
      </c>
      <c r="P14" s="86" t="e">
        <v>#REF!</v>
      </c>
      <c r="Q14" s="86">
        <v>-210</v>
      </c>
      <c r="R14" s="86">
        <v>1403.3526413333334</v>
      </c>
      <c r="S14" s="86">
        <v>909.63830133333329</v>
      </c>
      <c r="T14" s="174" t="e">
        <v>#REF!</v>
      </c>
      <c r="U14" s="85">
        <v>119</v>
      </c>
      <c r="V14" s="86">
        <v>119</v>
      </c>
      <c r="W14" s="86">
        <v>191.98132100000001</v>
      </c>
      <c r="X14" s="86">
        <v>191.98132100000001</v>
      </c>
      <c r="Y14" s="86">
        <v>232.27618320000002</v>
      </c>
      <c r="Z14" s="86">
        <v>119</v>
      </c>
      <c r="AA14" s="244">
        <v>257</v>
      </c>
      <c r="AB14" s="86">
        <v>257</v>
      </c>
      <c r="AC14" s="85">
        <v>27</v>
      </c>
      <c r="AD14" s="86">
        <v>27</v>
      </c>
      <c r="AE14" s="86">
        <v>19.433129000000001</v>
      </c>
      <c r="AF14" s="86">
        <v>19.433129000000001</v>
      </c>
      <c r="AG14" s="86">
        <v>25.438156800000002</v>
      </c>
      <c r="AH14" s="86">
        <v>27</v>
      </c>
      <c r="AI14" s="86">
        <v>21</v>
      </c>
      <c r="AJ14" s="86">
        <v>21</v>
      </c>
      <c r="AK14" s="91">
        <v>438</v>
      </c>
      <c r="AL14" s="91">
        <v>219</v>
      </c>
      <c r="AM14" s="86">
        <v>493.9</v>
      </c>
      <c r="AN14" s="86">
        <v>246.95</v>
      </c>
      <c r="AO14" s="86">
        <v>598</v>
      </c>
      <c r="AP14" s="86">
        <v>299</v>
      </c>
      <c r="AQ14" s="86">
        <v>442</v>
      </c>
      <c r="AR14" s="86">
        <v>221</v>
      </c>
      <c r="AS14" s="91">
        <v>116</v>
      </c>
      <c r="AT14" s="92">
        <v>58</v>
      </c>
      <c r="AU14" s="86">
        <v>138.53049999999999</v>
      </c>
      <c r="AV14" s="86">
        <v>69.265249999999995</v>
      </c>
      <c r="AW14" s="86">
        <v>166</v>
      </c>
      <c r="AX14" s="86">
        <v>83</v>
      </c>
      <c r="AY14" s="86">
        <v>143</v>
      </c>
      <c r="AZ14" s="86">
        <v>72</v>
      </c>
      <c r="BA14" s="85">
        <v>206</v>
      </c>
      <c r="BB14" s="86">
        <v>206</v>
      </c>
      <c r="BC14" s="86">
        <v>0.13253999999999999</v>
      </c>
      <c r="BD14" s="86">
        <v>0.13253999999999999</v>
      </c>
      <c r="BE14" s="86">
        <v>206</v>
      </c>
      <c r="BF14" s="86">
        <v>206</v>
      </c>
      <c r="BG14" s="86">
        <v>212</v>
      </c>
      <c r="BH14" s="86">
        <v>212</v>
      </c>
      <c r="BI14" s="85">
        <v>10000</v>
      </c>
      <c r="BJ14" s="86">
        <v>1000</v>
      </c>
      <c r="BK14" s="86">
        <v>8422.0999999999985</v>
      </c>
      <c r="BL14" s="86">
        <v>842.20999999999992</v>
      </c>
      <c r="BM14" s="86">
        <v>9739</v>
      </c>
      <c r="BN14" s="86">
        <v>973.90000000000009</v>
      </c>
      <c r="BO14" s="86">
        <v>15000</v>
      </c>
      <c r="BP14" s="86">
        <v>1500</v>
      </c>
      <c r="BQ14" s="85">
        <v>54</v>
      </c>
      <c r="BR14" s="86">
        <v>54</v>
      </c>
      <c r="BS14" s="86">
        <v>115.56040800000001</v>
      </c>
      <c r="BT14" s="86">
        <v>83.422510000000003</v>
      </c>
      <c r="BU14" s="86">
        <v>119.63830133333333</v>
      </c>
      <c r="BV14" s="86">
        <v>119.63830133333333</v>
      </c>
      <c r="BW14" s="86">
        <v>57</v>
      </c>
      <c r="BX14" s="86">
        <v>57</v>
      </c>
      <c r="BY14" s="85">
        <v>44</v>
      </c>
      <c r="BZ14" s="86">
        <v>44</v>
      </c>
      <c r="CA14" s="86">
        <v>44</v>
      </c>
      <c r="CB14" s="86">
        <v>44</v>
      </c>
      <c r="CC14" s="86">
        <v>44</v>
      </c>
      <c r="CD14" s="86">
        <v>44</v>
      </c>
      <c r="CE14" s="86">
        <v>121</v>
      </c>
      <c r="CF14" s="86">
        <v>121</v>
      </c>
      <c r="CG14" s="85">
        <v>55</v>
      </c>
      <c r="CH14" s="87">
        <v>55</v>
      </c>
      <c r="CI14" s="87">
        <v>10.25</v>
      </c>
      <c r="CJ14" s="87">
        <v>10.25</v>
      </c>
      <c r="CK14" s="88">
        <v>12</v>
      </c>
      <c r="CL14" s="88">
        <v>12</v>
      </c>
      <c r="CM14" s="87">
        <v>41</v>
      </c>
      <c r="CN14" s="87">
        <v>41</v>
      </c>
    </row>
    <row r="15" spans="1:102" ht="17.25" customHeight="1" x14ac:dyDescent="0.3">
      <c r="A15" s="84">
        <v>6</v>
      </c>
      <c r="B15" s="79" t="s">
        <v>32</v>
      </c>
      <c r="C15" s="85">
        <v>8625</v>
      </c>
      <c r="D15" s="86">
        <v>1191</v>
      </c>
      <c r="E15" s="85">
        <v>8293.222221</v>
      </c>
      <c r="F15" s="85" t="e">
        <v>#REF!</v>
      </c>
      <c r="G15" s="85">
        <v>10039.158902666666</v>
      </c>
      <c r="H15" s="85">
        <v>1492.8333506666668</v>
      </c>
      <c r="I15" s="172">
        <v>125.34285060173525</v>
      </c>
      <c r="J15" s="85">
        <v>15796</v>
      </c>
      <c r="K15" s="85">
        <v>2024</v>
      </c>
      <c r="L15" s="86">
        <v>625</v>
      </c>
      <c r="M15" s="86">
        <v>391</v>
      </c>
      <c r="N15" s="86">
        <v>707.65297099999998</v>
      </c>
      <c r="O15" s="86" t="e">
        <v>#REF!</v>
      </c>
      <c r="P15" s="86" t="e">
        <v>#REF!</v>
      </c>
      <c r="Q15" s="86">
        <v>-156</v>
      </c>
      <c r="R15" s="86">
        <v>941.15890266666668</v>
      </c>
      <c r="S15" s="86">
        <v>583.03335066666659</v>
      </c>
      <c r="T15" s="174" t="e">
        <v>#REF!</v>
      </c>
      <c r="U15" s="85">
        <v>9</v>
      </c>
      <c r="V15" s="86">
        <v>9</v>
      </c>
      <c r="W15" s="86">
        <v>22.551977999999998</v>
      </c>
      <c r="X15" s="86">
        <v>22.551977999999998</v>
      </c>
      <c r="Y15" s="86">
        <v>28.630373999999996</v>
      </c>
      <c r="Z15" s="86">
        <v>9</v>
      </c>
      <c r="AA15" s="244">
        <v>33</v>
      </c>
      <c r="AB15" s="86">
        <v>33</v>
      </c>
      <c r="AC15" s="85">
        <v>9</v>
      </c>
      <c r="AD15" s="86">
        <v>9</v>
      </c>
      <c r="AE15" s="86">
        <v>11.425981999999999</v>
      </c>
      <c r="AF15" s="86">
        <v>11.425981999999999</v>
      </c>
      <c r="AG15" s="86">
        <v>14.495177999999999</v>
      </c>
      <c r="AH15" s="86">
        <v>9</v>
      </c>
      <c r="AI15" s="86">
        <v>12</v>
      </c>
      <c r="AJ15" s="86">
        <v>12</v>
      </c>
      <c r="AK15" s="91">
        <v>356</v>
      </c>
      <c r="AL15" s="91">
        <v>178</v>
      </c>
      <c r="AM15" s="86">
        <v>402.13600000000002</v>
      </c>
      <c r="AN15" s="86">
        <v>201.06800000000001</v>
      </c>
      <c r="AO15" s="86">
        <v>499</v>
      </c>
      <c r="AP15" s="86">
        <v>249</v>
      </c>
      <c r="AQ15" s="86">
        <v>369</v>
      </c>
      <c r="AR15" s="86">
        <v>185</v>
      </c>
      <c r="AS15" s="91">
        <v>112</v>
      </c>
      <c r="AT15" s="92">
        <v>56</v>
      </c>
      <c r="AU15" s="86">
        <v>135.065245</v>
      </c>
      <c r="AV15" s="86">
        <v>67.532622500000002</v>
      </c>
      <c r="AW15" s="86">
        <v>165</v>
      </c>
      <c r="AX15" s="86">
        <v>82</v>
      </c>
      <c r="AY15" s="86">
        <v>142</v>
      </c>
      <c r="AZ15" s="86">
        <v>71</v>
      </c>
      <c r="BA15" s="85">
        <v>56</v>
      </c>
      <c r="BB15" s="86">
        <v>56</v>
      </c>
      <c r="BC15" s="86">
        <v>0.37708199999999997</v>
      </c>
      <c r="BD15" s="86">
        <v>0.37708199999999997</v>
      </c>
      <c r="BE15" s="86">
        <v>56</v>
      </c>
      <c r="BF15" s="86">
        <v>56</v>
      </c>
      <c r="BG15" s="86">
        <v>62</v>
      </c>
      <c r="BH15" s="86">
        <v>62</v>
      </c>
      <c r="BI15" s="85">
        <v>8000</v>
      </c>
      <c r="BJ15" s="86">
        <v>800</v>
      </c>
      <c r="BK15" s="86">
        <v>7585.5692499999996</v>
      </c>
      <c r="BL15" s="86">
        <v>758.55692499999998</v>
      </c>
      <c r="BM15" s="86">
        <v>9098</v>
      </c>
      <c r="BN15" s="86">
        <v>909.80000000000007</v>
      </c>
      <c r="BO15" s="86">
        <v>15000</v>
      </c>
      <c r="BP15" s="86">
        <v>1500</v>
      </c>
      <c r="BQ15" s="85">
        <v>21</v>
      </c>
      <c r="BR15" s="86">
        <v>21</v>
      </c>
      <c r="BS15" s="86">
        <v>84.446684000000005</v>
      </c>
      <c r="BT15" s="86">
        <v>51.003341999999996</v>
      </c>
      <c r="BU15" s="86">
        <v>89.033350666666664</v>
      </c>
      <c r="BV15" s="86">
        <v>89.033350666666664</v>
      </c>
      <c r="BW15" s="86">
        <v>57</v>
      </c>
      <c r="BX15" s="86">
        <v>40</v>
      </c>
      <c r="BY15" s="85">
        <v>34</v>
      </c>
      <c r="BZ15" s="86">
        <v>34</v>
      </c>
      <c r="CA15" s="86">
        <v>6.15</v>
      </c>
      <c r="CB15" s="86">
        <v>6.15</v>
      </c>
      <c r="CC15" s="86">
        <v>34</v>
      </c>
      <c r="CD15" s="86">
        <v>34</v>
      </c>
      <c r="CE15" s="86">
        <v>76</v>
      </c>
      <c r="CF15" s="86">
        <v>76</v>
      </c>
      <c r="CG15" s="85">
        <v>28</v>
      </c>
      <c r="CH15" s="87">
        <v>28</v>
      </c>
      <c r="CI15" s="87">
        <v>45.5</v>
      </c>
      <c r="CJ15" s="87">
        <v>45.5</v>
      </c>
      <c r="CK15" s="88">
        <v>55</v>
      </c>
      <c r="CL15" s="88">
        <v>55</v>
      </c>
      <c r="CM15" s="87">
        <v>45</v>
      </c>
      <c r="CN15" s="87">
        <v>45</v>
      </c>
    </row>
    <row r="16" spans="1:102" ht="17.25" customHeight="1" x14ac:dyDescent="0.3">
      <c r="A16" s="84">
        <v>7</v>
      </c>
      <c r="B16" s="79" t="s">
        <v>33</v>
      </c>
      <c r="C16" s="85">
        <v>46811</v>
      </c>
      <c r="D16" s="86">
        <v>5827</v>
      </c>
      <c r="E16" s="85">
        <v>45755.132092</v>
      </c>
      <c r="F16" s="85" t="e">
        <v>#REF!</v>
      </c>
      <c r="G16" s="85">
        <v>46708.871486133336</v>
      </c>
      <c r="H16" s="85">
        <v>5592.7793333333329</v>
      </c>
      <c r="I16" s="172">
        <v>95.980424460843196</v>
      </c>
      <c r="J16" s="85">
        <v>42504</v>
      </c>
      <c r="K16" s="85">
        <v>5962</v>
      </c>
      <c r="L16" s="86">
        <v>1811</v>
      </c>
      <c r="M16" s="86">
        <v>1327</v>
      </c>
      <c r="N16" s="86">
        <v>1576.3302920000001</v>
      </c>
      <c r="O16" s="86" t="e">
        <v>#REF!</v>
      </c>
      <c r="P16" s="86" t="e">
        <v>#REF!</v>
      </c>
      <c r="Q16" s="86">
        <v>180</v>
      </c>
      <c r="R16" s="86">
        <v>1861.8714861333333</v>
      </c>
      <c r="S16" s="86">
        <v>1108.0793333333334</v>
      </c>
      <c r="T16" s="174" t="e">
        <v>#REF!</v>
      </c>
      <c r="U16" s="85">
        <v>23</v>
      </c>
      <c r="V16" s="86">
        <v>23</v>
      </c>
      <c r="W16" s="86">
        <v>88.243973999999994</v>
      </c>
      <c r="X16" s="86">
        <v>88.243973999999994</v>
      </c>
      <c r="Y16" s="86">
        <v>85.21648159999998</v>
      </c>
      <c r="Z16" s="86">
        <v>23</v>
      </c>
      <c r="AA16" s="244">
        <v>52</v>
      </c>
      <c r="AB16" s="86">
        <v>52</v>
      </c>
      <c r="AC16" s="85">
        <v>11</v>
      </c>
      <c r="AD16" s="86">
        <v>11</v>
      </c>
      <c r="AE16" s="86">
        <v>19.346381999999998</v>
      </c>
      <c r="AF16" s="86">
        <v>19.346381999999998</v>
      </c>
      <c r="AG16" s="86">
        <v>24.575671200000002</v>
      </c>
      <c r="AH16" s="86">
        <v>11</v>
      </c>
      <c r="AI16" s="86">
        <v>20</v>
      </c>
      <c r="AJ16" s="86">
        <v>20</v>
      </c>
      <c r="AK16" s="91">
        <v>634</v>
      </c>
      <c r="AL16" s="91">
        <v>317</v>
      </c>
      <c r="AM16" s="86">
        <v>714.6</v>
      </c>
      <c r="AN16" s="86">
        <v>357.3</v>
      </c>
      <c r="AO16" s="86">
        <v>869</v>
      </c>
      <c r="AP16" s="86">
        <v>434</v>
      </c>
      <c r="AQ16" s="86">
        <v>642</v>
      </c>
      <c r="AR16" s="86">
        <v>321</v>
      </c>
      <c r="AS16" s="91">
        <v>334</v>
      </c>
      <c r="AT16" s="92">
        <v>167</v>
      </c>
      <c r="AU16" s="86">
        <v>397.39100000000002</v>
      </c>
      <c r="AV16" s="86">
        <v>198.69550000000001</v>
      </c>
      <c r="AW16" s="86">
        <v>486</v>
      </c>
      <c r="AX16" s="86">
        <v>243</v>
      </c>
      <c r="AY16" s="86">
        <v>419</v>
      </c>
      <c r="AZ16" s="86">
        <v>210</v>
      </c>
      <c r="BA16" s="85">
        <v>188</v>
      </c>
      <c r="BB16" s="86">
        <v>188</v>
      </c>
      <c r="BC16" s="86">
        <v>144.68393600000002</v>
      </c>
      <c r="BD16" s="86">
        <v>144.68393600000002</v>
      </c>
      <c r="BE16" s="86">
        <v>188</v>
      </c>
      <c r="BF16" s="86">
        <v>188</v>
      </c>
      <c r="BG16" s="86">
        <v>199</v>
      </c>
      <c r="BH16" s="86">
        <v>199</v>
      </c>
      <c r="BI16" s="85">
        <v>45000</v>
      </c>
      <c r="BJ16" s="86">
        <v>4500</v>
      </c>
      <c r="BK16" s="86">
        <v>44178.801800000001</v>
      </c>
      <c r="BL16" s="86">
        <v>4417.8801799999992</v>
      </c>
      <c r="BM16" s="86">
        <v>44847</v>
      </c>
      <c r="BN16" s="86">
        <v>4484.7</v>
      </c>
      <c r="BO16" s="86">
        <v>40000</v>
      </c>
      <c r="BP16" s="86">
        <v>4000</v>
      </c>
      <c r="BQ16" s="85">
        <v>475</v>
      </c>
      <c r="BR16" s="86">
        <v>475</v>
      </c>
      <c r="BS16" s="86">
        <v>106.79900000000001</v>
      </c>
      <c r="BT16" s="86">
        <v>83.638500000000008</v>
      </c>
      <c r="BU16" s="86">
        <v>97.079333333333324</v>
      </c>
      <c r="BV16" s="86">
        <v>97.079333333333324</v>
      </c>
      <c r="BW16" s="86">
        <v>91</v>
      </c>
      <c r="BX16" s="86">
        <v>79</v>
      </c>
      <c r="BY16" s="85">
        <v>110</v>
      </c>
      <c r="BZ16" s="86">
        <v>110</v>
      </c>
      <c r="CA16" s="86">
        <v>103.26600000000001</v>
      </c>
      <c r="CB16" s="86">
        <v>103.26600000000001</v>
      </c>
      <c r="CC16" s="86">
        <v>110</v>
      </c>
      <c r="CD16" s="86">
        <v>110</v>
      </c>
      <c r="CE16" s="86">
        <v>1002</v>
      </c>
      <c r="CF16" s="86">
        <v>1002</v>
      </c>
      <c r="CG16" s="85">
        <v>36</v>
      </c>
      <c r="CH16" s="87">
        <v>36</v>
      </c>
      <c r="CI16" s="87">
        <v>2</v>
      </c>
      <c r="CJ16" s="87">
        <v>2</v>
      </c>
      <c r="CK16" s="88">
        <v>2</v>
      </c>
      <c r="CL16" s="88">
        <v>2</v>
      </c>
      <c r="CM16" s="87">
        <v>79</v>
      </c>
      <c r="CN16" s="87">
        <v>79</v>
      </c>
    </row>
    <row r="17" spans="1:92" ht="17.25" customHeight="1" x14ac:dyDescent="0.3">
      <c r="A17" s="84">
        <v>8</v>
      </c>
      <c r="B17" s="79" t="s">
        <v>34</v>
      </c>
      <c r="C17" s="85">
        <v>2620</v>
      </c>
      <c r="D17" s="86">
        <v>728</v>
      </c>
      <c r="E17" s="85">
        <v>763.37621100000001</v>
      </c>
      <c r="F17" s="85" t="e">
        <v>#REF!</v>
      </c>
      <c r="G17" s="85">
        <v>1309.8032697333333</v>
      </c>
      <c r="H17" s="85">
        <v>611.67133333333334</v>
      </c>
      <c r="I17" s="172">
        <v>84.020787545787542</v>
      </c>
      <c r="J17" s="85">
        <v>70667</v>
      </c>
      <c r="K17" s="85">
        <v>7571</v>
      </c>
      <c r="L17" s="86">
        <v>620</v>
      </c>
      <c r="M17" s="86">
        <v>528</v>
      </c>
      <c r="N17" s="86">
        <v>425.05621099999996</v>
      </c>
      <c r="O17" s="86" t="e">
        <v>#REF!</v>
      </c>
      <c r="P17" s="86" t="e">
        <v>#REF!</v>
      </c>
      <c r="Q17" s="86">
        <v>-1091</v>
      </c>
      <c r="R17" s="86">
        <v>709.80326973333331</v>
      </c>
      <c r="S17" s="86">
        <v>551.67133333333334</v>
      </c>
      <c r="T17" s="174" t="e">
        <v>#REF!</v>
      </c>
      <c r="U17" s="85">
        <v>49</v>
      </c>
      <c r="V17" s="86">
        <v>49</v>
      </c>
      <c r="W17" s="86">
        <v>81.916700999999989</v>
      </c>
      <c r="X17" s="86">
        <v>81.916700999999989</v>
      </c>
      <c r="Y17" s="86">
        <v>98.788318000000004</v>
      </c>
      <c r="Z17" s="86">
        <v>49</v>
      </c>
      <c r="AA17" s="244">
        <v>86</v>
      </c>
      <c r="AB17" s="86">
        <v>86</v>
      </c>
      <c r="AC17" s="85">
        <v>55</v>
      </c>
      <c r="AD17" s="86">
        <v>55</v>
      </c>
      <c r="AE17" s="86">
        <v>28.894363999999999</v>
      </c>
      <c r="AF17" s="86">
        <v>28.894363999999999</v>
      </c>
      <c r="AG17" s="86">
        <v>37.343618400000004</v>
      </c>
      <c r="AH17" s="86">
        <v>55</v>
      </c>
      <c r="AI17" s="86">
        <v>30</v>
      </c>
      <c r="AJ17" s="86">
        <v>30</v>
      </c>
      <c r="AK17" s="91">
        <v>148</v>
      </c>
      <c r="AL17" s="91">
        <v>74</v>
      </c>
      <c r="AM17" s="86">
        <v>166.6</v>
      </c>
      <c r="AN17" s="86">
        <v>83.3</v>
      </c>
      <c r="AO17" s="86">
        <v>200</v>
      </c>
      <c r="AP17" s="86">
        <v>100</v>
      </c>
      <c r="AQ17" s="86">
        <v>148</v>
      </c>
      <c r="AR17" s="86">
        <v>74</v>
      </c>
      <c r="AS17" s="91">
        <v>36</v>
      </c>
      <c r="AT17" s="92">
        <v>18</v>
      </c>
      <c r="AU17" s="86">
        <v>43.4</v>
      </c>
      <c r="AV17" s="86">
        <v>21.7</v>
      </c>
      <c r="AW17" s="86">
        <v>52</v>
      </c>
      <c r="AX17" s="86">
        <v>26</v>
      </c>
      <c r="AY17" s="86">
        <v>45</v>
      </c>
      <c r="AZ17" s="86">
        <v>23</v>
      </c>
      <c r="BA17" s="85">
        <v>175</v>
      </c>
      <c r="BB17" s="86">
        <v>175</v>
      </c>
      <c r="BC17" s="86">
        <v>3.3791260000000003</v>
      </c>
      <c r="BD17" s="86">
        <v>3.3791260000000003</v>
      </c>
      <c r="BE17" s="86">
        <v>175</v>
      </c>
      <c r="BF17" s="86">
        <v>175</v>
      </c>
      <c r="BG17" s="86">
        <v>202</v>
      </c>
      <c r="BH17" s="86">
        <v>202</v>
      </c>
      <c r="BI17" s="85">
        <v>2000</v>
      </c>
      <c r="BJ17" s="86">
        <v>200</v>
      </c>
      <c r="BK17" s="86">
        <v>338.32</v>
      </c>
      <c r="BL17" s="86">
        <v>33.832000000000001</v>
      </c>
      <c r="BM17" s="86">
        <v>600</v>
      </c>
      <c r="BN17" s="86">
        <v>60</v>
      </c>
      <c r="BO17" s="86">
        <v>70000</v>
      </c>
      <c r="BP17" s="86">
        <v>7000</v>
      </c>
      <c r="BQ17" s="85">
        <v>31</v>
      </c>
      <c r="BR17" s="86">
        <v>31</v>
      </c>
      <c r="BS17" s="86">
        <v>66.200019999999995</v>
      </c>
      <c r="BT17" s="86">
        <v>52.880009999999999</v>
      </c>
      <c r="BU17" s="86">
        <v>52.671333333333337</v>
      </c>
      <c r="BV17" s="86">
        <v>52.671333333333337</v>
      </c>
      <c r="BW17" s="86">
        <v>43</v>
      </c>
      <c r="BX17" s="86">
        <v>43</v>
      </c>
      <c r="BY17" s="85">
        <v>88</v>
      </c>
      <c r="BZ17" s="86">
        <v>88</v>
      </c>
      <c r="CA17" s="86">
        <v>29.666</v>
      </c>
      <c r="CB17" s="86">
        <v>29.666</v>
      </c>
      <c r="CC17" s="86">
        <v>88</v>
      </c>
      <c r="CD17" s="86">
        <v>88</v>
      </c>
      <c r="CE17" s="86">
        <v>93</v>
      </c>
      <c r="CF17" s="86">
        <v>93</v>
      </c>
      <c r="CG17" s="85">
        <v>38</v>
      </c>
      <c r="CH17" s="87">
        <v>38</v>
      </c>
      <c r="CI17" s="87">
        <v>5</v>
      </c>
      <c r="CJ17" s="87">
        <v>5</v>
      </c>
      <c r="CK17" s="88">
        <v>6</v>
      </c>
      <c r="CL17" s="88">
        <v>6</v>
      </c>
      <c r="CM17" s="87">
        <v>20</v>
      </c>
      <c r="CN17" s="87">
        <v>20</v>
      </c>
    </row>
    <row r="18" spans="1:92" ht="17.25" customHeight="1" x14ac:dyDescent="0.3">
      <c r="A18" s="84">
        <v>9</v>
      </c>
      <c r="B18" s="79" t="s">
        <v>35</v>
      </c>
      <c r="C18" s="85">
        <v>4200</v>
      </c>
      <c r="D18" s="86">
        <v>1151</v>
      </c>
      <c r="E18" s="85">
        <v>4906.8007740000003</v>
      </c>
      <c r="F18" s="85" t="e">
        <v>#REF!</v>
      </c>
      <c r="G18" s="85">
        <v>5464.4281609333339</v>
      </c>
      <c r="H18" s="85">
        <v>1383.8341173333333</v>
      </c>
      <c r="I18" s="172">
        <v>120.22885467709239</v>
      </c>
      <c r="J18" s="85">
        <v>31551</v>
      </c>
      <c r="K18" s="85">
        <v>4144</v>
      </c>
      <c r="L18" s="86">
        <v>1200</v>
      </c>
      <c r="M18" s="86">
        <v>851</v>
      </c>
      <c r="N18" s="86">
        <v>1191.745774</v>
      </c>
      <c r="O18" s="86" t="e">
        <v>#REF!</v>
      </c>
      <c r="P18" s="86" t="e">
        <v>#REF!</v>
      </c>
      <c r="Q18" s="86">
        <v>-1280</v>
      </c>
      <c r="R18" s="86">
        <v>1561.4281609333334</v>
      </c>
      <c r="S18" s="86">
        <v>993.53411733333337</v>
      </c>
      <c r="T18" s="174" t="e">
        <v>#REF!</v>
      </c>
      <c r="U18" s="85">
        <v>39</v>
      </c>
      <c r="V18" s="86">
        <v>39</v>
      </c>
      <c r="W18" s="86">
        <v>76.119016000000002</v>
      </c>
      <c r="X18" s="86">
        <v>76.119016000000002</v>
      </c>
      <c r="Y18" s="86">
        <v>95.774817600000006</v>
      </c>
      <c r="Z18" s="86">
        <v>39</v>
      </c>
      <c r="AA18" s="244">
        <v>109</v>
      </c>
      <c r="AB18" s="86">
        <v>109</v>
      </c>
      <c r="AC18" s="85">
        <v>36</v>
      </c>
      <c r="AD18" s="86">
        <v>36</v>
      </c>
      <c r="AE18" s="86">
        <v>40.312686999999997</v>
      </c>
      <c r="AF18" s="86">
        <v>40.312686999999997</v>
      </c>
      <c r="AG18" s="86">
        <v>51.119225999999998</v>
      </c>
      <c r="AH18" s="86">
        <v>36</v>
      </c>
      <c r="AI18" s="86">
        <v>41</v>
      </c>
      <c r="AJ18" s="86">
        <v>41</v>
      </c>
      <c r="AK18" s="91">
        <v>556</v>
      </c>
      <c r="AL18" s="91">
        <v>278</v>
      </c>
      <c r="AM18" s="86">
        <v>628.38</v>
      </c>
      <c r="AN18" s="86">
        <v>314.19</v>
      </c>
      <c r="AO18" s="86">
        <v>783</v>
      </c>
      <c r="AP18" s="86">
        <v>391</v>
      </c>
      <c r="AQ18" s="86">
        <v>579</v>
      </c>
      <c r="AR18" s="86">
        <v>290</v>
      </c>
      <c r="AS18" s="91">
        <v>142</v>
      </c>
      <c r="AT18" s="92">
        <v>71</v>
      </c>
      <c r="AU18" s="86">
        <v>170.89500000000001</v>
      </c>
      <c r="AV18" s="86">
        <v>85.447500000000005</v>
      </c>
      <c r="AW18" s="86">
        <v>208</v>
      </c>
      <c r="AX18" s="86">
        <v>104</v>
      </c>
      <c r="AY18" s="86">
        <v>179</v>
      </c>
      <c r="AZ18" s="86">
        <v>90</v>
      </c>
      <c r="BA18" s="85">
        <v>175</v>
      </c>
      <c r="BB18" s="86">
        <v>175</v>
      </c>
      <c r="BC18" s="86">
        <v>71.139286999999996</v>
      </c>
      <c r="BD18" s="86">
        <v>71.139286999999996</v>
      </c>
      <c r="BE18" s="86">
        <v>175</v>
      </c>
      <c r="BF18" s="86">
        <v>175</v>
      </c>
      <c r="BG18" s="86">
        <v>196</v>
      </c>
      <c r="BH18" s="86">
        <v>196</v>
      </c>
      <c r="BI18" s="85">
        <v>3000</v>
      </c>
      <c r="BJ18" s="86">
        <v>300</v>
      </c>
      <c r="BK18" s="86">
        <v>3715.0549999999998</v>
      </c>
      <c r="BL18" s="86">
        <v>371.50549999999998</v>
      </c>
      <c r="BM18" s="86">
        <v>3903</v>
      </c>
      <c r="BN18" s="86">
        <v>390.3</v>
      </c>
      <c r="BO18" s="86">
        <v>30000</v>
      </c>
      <c r="BP18" s="86">
        <v>3000</v>
      </c>
      <c r="BQ18" s="85">
        <v>115</v>
      </c>
      <c r="BR18" s="86">
        <v>115</v>
      </c>
      <c r="BS18" s="86">
        <v>144.296784</v>
      </c>
      <c r="BT18" s="86">
        <v>133.69439199999999</v>
      </c>
      <c r="BU18" s="86">
        <v>147.53411733333331</v>
      </c>
      <c r="BV18" s="86">
        <v>147.53411733333331</v>
      </c>
      <c r="BW18" s="86">
        <v>186</v>
      </c>
      <c r="BX18" s="86">
        <v>157</v>
      </c>
      <c r="BY18" s="85">
        <v>98</v>
      </c>
      <c r="BZ18" s="86">
        <v>98</v>
      </c>
      <c r="CA18" s="86">
        <v>58.103000000000002</v>
      </c>
      <c r="CB18" s="86">
        <v>58.103000000000002</v>
      </c>
      <c r="CC18" s="86">
        <v>98</v>
      </c>
      <c r="CD18" s="86">
        <v>98</v>
      </c>
      <c r="CE18" s="86">
        <v>236</v>
      </c>
      <c r="CF18" s="86">
        <v>236</v>
      </c>
      <c r="CG18" s="85">
        <v>39</v>
      </c>
      <c r="CH18" s="87">
        <v>39</v>
      </c>
      <c r="CI18" s="87">
        <v>2.5</v>
      </c>
      <c r="CJ18" s="87">
        <v>2.5</v>
      </c>
      <c r="CK18" s="88">
        <v>3</v>
      </c>
      <c r="CL18" s="88">
        <v>3</v>
      </c>
      <c r="CM18" s="87">
        <v>25</v>
      </c>
      <c r="CN18" s="87">
        <v>25</v>
      </c>
    </row>
    <row r="19" spans="1:92" ht="17.25" customHeight="1" x14ac:dyDescent="0.3">
      <c r="A19" s="84">
        <v>10</v>
      </c>
      <c r="B19" s="79" t="s">
        <v>36</v>
      </c>
      <c r="C19" s="85">
        <v>50147</v>
      </c>
      <c r="D19" s="86">
        <v>6451</v>
      </c>
      <c r="E19" s="85">
        <v>52388.208590000002</v>
      </c>
      <c r="F19" s="85" t="e">
        <v>#REF!</v>
      </c>
      <c r="G19" s="85">
        <v>53610.092400000001</v>
      </c>
      <c r="H19" s="85">
        <v>7428.2820000000002</v>
      </c>
      <c r="I19" s="172">
        <v>115.14931018446752</v>
      </c>
      <c r="J19" s="85">
        <v>28973</v>
      </c>
      <c r="K19" s="85">
        <v>4738</v>
      </c>
      <c r="L19" s="86">
        <v>3147</v>
      </c>
      <c r="M19" s="86">
        <v>1751</v>
      </c>
      <c r="N19" s="86">
        <v>3610.4515899999997</v>
      </c>
      <c r="O19" s="86" t="e">
        <v>#REF!</v>
      </c>
      <c r="P19" s="86" t="e">
        <v>#REF!</v>
      </c>
      <c r="Q19" s="86">
        <v>1194</v>
      </c>
      <c r="R19" s="86">
        <v>4380.0923999999995</v>
      </c>
      <c r="S19" s="86">
        <v>2505.2820000000002</v>
      </c>
      <c r="T19" s="174" t="e">
        <v>#REF!</v>
      </c>
      <c r="U19" s="85">
        <v>17</v>
      </c>
      <c r="V19" s="86">
        <v>17</v>
      </c>
      <c r="W19" s="86">
        <v>124.71015200000001</v>
      </c>
      <c r="X19" s="86">
        <v>124.71015200000001</v>
      </c>
      <c r="Y19" s="86">
        <v>23.032003199999998</v>
      </c>
      <c r="Z19" s="86">
        <v>17</v>
      </c>
      <c r="AA19" s="244">
        <v>26</v>
      </c>
      <c r="AB19" s="86">
        <v>26</v>
      </c>
      <c r="AC19" s="85">
        <v>10</v>
      </c>
      <c r="AD19" s="86">
        <v>10</v>
      </c>
      <c r="AE19" s="86">
        <v>10.648664</v>
      </c>
      <c r="AF19" s="86">
        <v>10.648664</v>
      </c>
      <c r="AG19" s="86">
        <v>12.778396800000001</v>
      </c>
      <c r="AH19" s="86">
        <v>10</v>
      </c>
      <c r="AI19" s="86">
        <v>10</v>
      </c>
      <c r="AJ19" s="86">
        <v>10</v>
      </c>
      <c r="AK19" s="91">
        <v>1818</v>
      </c>
      <c r="AL19" s="91">
        <v>909</v>
      </c>
      <c r="AM19" s="86">
        <v>2050</v>
      </c>
      <c r="AN19" s="86">
        <v>1025</v>
      </c>
      <c r="AO19" s="86">
        <v>2457</v>
      </c>
      <c r="AP19" s="86">
        <v>1228</v>
      </c>
      <c r="AQ19" s="86">
        <v>1816</v>
      </c>
      <c r="AR19" s="86">
        <v>908</v>
      </c>
      <c r="AS19" s="91">
        <v>974</v>
      </c>
      <c r="AT19" s="92">
        <v>487</v>
      </c>
      <c r="AU19" s="86">
        <v>1049</v>
      </c>
      <c r="AV19" s="86">
        <v>524.5</v>
      </c>
      <c r="AW19" s="86">
        <v>1274</v>
      </c>
      <c r="AX19" s="86">
        <v>637</v>
      </c>
      <c r="AY19" s="86">
        <v>1097</v>
      </c>
      <c r="AZ19" s="86">
        <v>549</v>
      </c>
      <c r="BA19" s="85">
        <v>161</v>
      </c>
      <c r="BB19" s="86">
        <v>161</v>
      </c>
      <c r="BC19" s="86">
        <v>7.9707740000000005</v>
      </c>
      <c r="BD19" s="86">
        <v>7.9707740000000005</v>
      </c>
      <c r="BE19" s="86">
        <v>161</v>
      </c>
      <c r="BF19" s="86">
        <v>161</v>
      </c>
      <c r="BG19" s="86">
        <v>152</v>
      </c>
      <c r="BH19" s="86">
        <v>152</v>
      </c>
      <c r="BI19" s="85">
        <v>47000</v>
      </c>
      <c r="BJ19" s="86">
        <v>4700</v>
      </c>
      <c r="BK19" s="86">
        <v>48777.756999999998</v>
      </c>
      <c r="BL19" s="86">
        <v>4877.7756999999992</v>
      </c>
      <c r="BM19" s="86">
        <v>49230</v>
      </c>
      <c r="BN19" s="86">
        <v>4923</v>
      </c>
      <c r="BO19" s="86">
        <v>25000</v>
      </c>
      <c r="BP19" s="86">
        <v>2500</v>
      </c>
      <c r="BQ19" s="85">
        <v>47</v>
      </c>
      <c r="BR19" s="86">
        <v>47</v>
      </c>
      <c r="BS19" s="86">
        <v>356.286</v>
      </c>
      <c r="BT19" s="86">
        <v>207.83700000000002</v>
      </c>
      <c r="BU19" s="86">
        <v>362.28199999999998</v>
      </c>
      <c r="BV19" s="86">
        <v>362.28199999999998</v>
      </c>
      <c r="BW19" s="86">
        <v>625</v>
      </c>
      <c r="BX19" s="86">
        <v>346</v>
      </c>
      <c r="BY19" s="85">
        <v>90</v>
      </c>
      <c r="BZ19" s="86">
        <v>90</v>
      </c>
      <c r="CA19" s="86">
        <v>11.836</v>
      </c>
      <c r="CB19" s="86">
        <v>11.836</v>
      </c>
      <c r="CC19" s="86">
        <v>90</v>
      </c>
      <c r="CD19" s="86">
        <v>90</v>
      </c>
      <c r="CE19" s="86">
        <v>225</v>
      </c>
      <c r="CF19" s="86">
        <v>225</v>
      </c>
      <c r="CG19" s="85">
        <v>30</v>
      </c>
      <c r="CH19" s="87">
        <v>30</v>
      </c>
      <c r="CI19" s="87">
        <v>0</v>
      </c>
      <c r="CJ19" s="87">
        <v>0</v>
      </c>
      <c r="CK19" s="88">
        <v>0</v>
      </c>
      <c r="CL19" s="88">
        <v>0</v>
      </c>
      <c r="CM19" s="87">
        <v>22</v>
      </c>
      <c r="CN19" s="87">
        <v>22</v>
      </c>
    </row>
    <row r="20" spans="1:92" ht="17.25" customHeight="1" x14ac:dyDescent="0.3">
      <c r="A20" s="84">
        <v>11</v>
      </c>
      <c r="B20" s="79" t="s">
        <v>37</v>
      </c>
      <c r="C20" s="85">
        <v>36105</v>
      </c>
      <c r="D20" s="86">
        <v>4907</v>
      </c>
      <c r="E20" s="85">
        <v>41523.179079999994</v>
      </c>
      <c r="F20" s="85" t="e">
        <v>#REF!</v>
      </c>
      <c r="G20" s="85">
        <v>55660.628631599997</v>
      </c>
      <c r="H20" s="85">
        <v>6926.7680000000009</v>
      </c>
      <c r="I20" s="172">
        <v>141.16095373955574</v>
      </c>
      <c r="J20" s="85">
        <v>57230</v>
      </c>
      <c r="K20" s="85">
        <v>7099</v>
      </c>
      <c r="L20" s="86">
        <v>2105</v>
      </c>
      <c r="M20" s="86">
        <v>1507</v>
      </c>
      <c r="N20" s="86">
        <v>1928.9560799999997</v>
      </c>
      <c r="O20" s="86" t="e">
        <v>#REF!</v>
      </c>
      <c r="P20" s="86" t="e">
        <v>#REF!</v>
      </c>
      <c r="Q20" s="86">
        <v>0</v>
      </c>
      <c r="R20" s="86">
        <v>2413.6286316000005</v>
      </c>
      <c r="S20" s="86">
        <v>1602.068</v>
      </c>
      <c r="T20" s="174" t="e">
        <v>#REF!</v>
      </c>
      <c r="U20" s="85">
        <v>111</v>
      </c>
      <c r="V20" s="86">
        <v>111</v>
      </c>
      <c r="W20" s="86">
        <v>94.631207000000003</v>
      </c>
      <c r="X20" s="86">
        <v>94.631207000000003</v>
      </c>
      <c r="Y20" s="86">
        <v>95.087461200000007</v>
      </c>
      <c r="Z20" s="86">
        <v>111</v>
      </c>
      <c r="AA20" s="244">
        <v>108</v>
      </c>
      <c r="AB20" s="86">
        <v>108</v>
      </c>
      <c r="AC20" s="85">
        <v>52</v>
      </c>
      <c r="AD20" s="86">
        <v>52</v>
      </c>
      <c r="AE20" s="86">
        <v>42.280728000000003</v>
      </c>
      <c r="AF20" s="86">
        <v>42.280728000000003</v>
      </c>
      <c r="AG20" s="86">
        <v>64.473170400000015</v>
      </c>
      <c r="AH20" s="86">
        <v>52</v>
      </c>
      <c r="AI20" s="86">
        <v>52</v>
      </c>
      <c r="AJ20" s="86">
        <v>52</v>
      </c>
      <c r="AK20" s="93">
        <v>860</v>
      </c>
      <c r="AL20" s="91">
        <v>430</v>
      </c>
      <c r="AM20" s="86">
        <v>918.81503199999997</v>
      </c>
      <c r="AN20" s="86">
        <v>459.40751599999999</v>
      </c>
      <c r="AO20" s="86">
        <v>1133</v>
      </c>
      <c r="AP20" s="86">
        <v>566</v>
      </c>
      <c r="AQ20" s="86">
        <v>837</v>
      </c>
      <c r="AR20" s="86">
        <v>419</v>
      </c>
      <c r="AS20" s="91">
        <v>336</v>
      </c>
      <c r="AT20" s="92">
        <v>168</v>
      </c>
      <c r="AU20" s="86">
        <v>403.15825799999999</v>
      </c>
      <c r="AV20" s="86">
        <v>201.57912899999999</v>
      </c>
      <c r="AW20" s="86">
        <v>495</v>
      </c>
      <c r="AX20" s="86">
        <v>247</v>
      </c>
      <c r="AY20" s="86">
        <v>427</v>
      </c>
      <c r="AZ20" s="86">
        <v>214</v>
      </c>
      <c r="BA20" s="85">
        <v>364</v>
      </c>
      <c r="BB20" s="86">
        <v>364</v>
      </c>
      <c r="BC20" s="86">
        <v>295.55485499999998</v>
      </c>
      <c r="BD20" s="86">
        <v>295.55485499999998</v>
      </c>
      <c r="BE20" s="86">
        <v>364</v>
      </c>
      <c r="BF20" s="86">
        <v>364</v>
      </c>
      <c r="BG20" s="86">
        <v>452</v>
      </c>
      <c r="BH20" s="86">
        <v>452</v>
      </c>
      <c r="BI20" s="85">
        <v>34000</v>
      </c>
      <c r="BJ20" s="86">
        <v>3400</v>
      </c>
      <c r="BK20" s="86">
        <v>39594.222999999998</v>
      </c>
      <c r="BL20" s="86">
        <v>3959.4222999999997</v>
      </c>
      <c r="BM20" s="86">
        <v>53247</v>
      </c>
      <c r="BN20" s="86">
        <v>5324.7000000000007</v>
      </c>
      <c r="BO20" s="86">
        <v>55000</v>
      </c>
      <c r="BP20" s="86">
        <v>5500</v>
      </c>
      <c r="BQ20" s="85">
        <v>162</v>
      </c>
      <c r="BR20" s="86">
        <v>162</v>
      </c>
      <c r="BS20" s="86">
        <v>127.36099999999999</v>
      </c>
      <c r="BT20" s="86">
        <v>127.36099999999999</v>
      </c>
      <c r="BU20" s="86">
        <v>132.06800000000001</v>
      </c>
      <c r="BV20" s="86">
        <v>132.06800000000001</v>
      </c>
      <c r="BW20" s="86">
        <v>134</v>
      </c>
      <c r="BX20" s="86">
        <v>134</v>
      </c>
      <c r="BY20" s="85">
        <v>125</v>
      </c>
      <c r="BZ20" s="86">
        <v>125</v>
      </c>
      <c r="CA20" s="86">
        <v>43.155000000000001</v>
      </c>
      <c r="CB20" s="86">
        <v>43.155000000000001</v>
      </c>
      <c r="CC20" s="86">
        <v>125</v>
      </c>
      <c r="CD20" s="86">
        <v>125</v>
      </c>
      <c r="CE20" s="86">
        <v>190</v>
      </c>
      <c r="CF20" s="86">
        <v>190</v>
      </c>
      <c r="CG20" s="85">
        <v>95</v>
      </c>
      <c r="CH20" s="87">
        <v>95</v>
      </c>
      <c r="CI20" s="87">
        <v>4</v>
      </c>
      <c r="CJ20" s="87">
        <v>4</v>
      </c>
      <c r="CK20" s="88">
        <v>5</v>
      </c>
      <c r="CL20" s="88">
        <v>5</v>
      </c>
      <c r="CM20" s="87">
        <v>30</v>
      </c>
      <c r="CN20" s="87">
        <v>30</v>
      </c>
    </row>
    <row r="21" spans="1:92" ht="17.25" customHeight="1" x14ac:dyDescent="0.3">
      <c r="A21" s="84">
        <v>12</v>
      </c>
      <c r="B21" s="79" t="s">
        <v>38</v>
      </c>
      <c r="C21" s="85">
        <v>21057</v>
      </c>
      <c r="D21" s="86">
        <v>2779</v>
      </c>
      <c r="E21" s="85">
        <v>19418.944485999997</v>
      </c>
      <c r="F21" s="85" t="e">
        <v>#REF!</v>
      </c>
      <c r="G21" s="85">
        <v>21697.805621866668</v>
      </c>
      <c r="H21" s="85">
        <v>3014.9133006666666</v>
      </c>
      <c r="I21" s="172">
        <v>108.48914360081562</v>
      </c>
      <c r="J21" s="85">
        <v>31421</v>
      </c>
      <c r="K21" s="85">
        <v>4120</v>
      </c>
      <c r="L21" s="86">
        <v>1057</v>
      </c>
      <c r="M21" s="86">
        <v>779</v>
      </c>
      <c r="N21" s="86">
        <v>1355.9344859999999</v>
      </c>
      <c r="O21" s="86" t="e">
        <v>#REF!</v>
      </c>
      <c r="P21" s="86" t="e">
        <v>#REF!</v>
      </c>
      <c r="Q21" s="86">
        <v>-98</v>
      </c>
      <c r="R21" s="86">
        <v>1597.8056218666666</v>
      </c>
      <c r="S21" s="86">
        <v>1004.9133006666667</v>
      </c>
      <c r="T21" s="174" t="e">
        <v>#REF!</v>
      </c>
      <c r="U21" s="85">
        <v>89</v>
      </c>
      <c r="V21" s="86">
        <v>89</v>
      </c>
      <c r="W21" s="86">
        <v>224.62338500000001</v>
      </c>
      <c r="X21" s="86">
        <v>224.62338500000001</v>
      </c>
      <c r="Y21" s="86">
        <v>269.54806200000002</v>
      </c>
      <c r="Z21" s="86">
        <v>89</v>
      </c>
      <c r="AA21" s="244">
        <v>307</v>
      </c>
      <c r="AB21" s="86">
        <v>307</v>
      </c>
      <c r="AC21" s="85">
        <v>13</v>
      </c>
      <c r="AD21" s="86">
        <v>13</v>
      </c>
      <c r="AE21" s="86">
        <v>201.95355000000001</v>
      </c>
      <c r="AF21" s="86">
        <v>28.620215999999999</v>
      </c>
      <c r="AG21" s="86">
        <v>34.344259199999996</v>
      </c>
      <c r="AH21" s="86">
        <v>13</v>
      </c>
      <c r="AI21" s="86">
        <v>28</v>
      </c>
      <c r="AJ21" s="86">
        <v>28</v>
      </c>
      <c r="AK21" s="91">
        <v>426</v>
      </c>
      <c r="AL21" s="91">
        <v>213</v>
      </c>
      <c r="AM21" s="86">
        <v>481.3</v>
      </c>
      <c r="AN21" s="86">
        <v>240.65</v>
      </c>
      <c r="AO21" s="86">
        <v>579</v>
      </c>
      <c r="AP21" s="86">
        <v>289</v>
      </c>
      <c r="AQ21" s="86">
        <v>428</v>
      </c>
      <c r="AR21" s="86">
        <v>214</v>
      </c>
      <c r="AS21" s="91">
        <v>130</v>
      </c>
      <c r="AT21" s="92">
        <v>65</v>
      </c>
      <c r="AU21" s="86">
        <v>154.465</v>
      </c>
      <c r="AV21" s="86">
        <v>77.232500000000002</v>
      </c>
      <c r="AW21" s="86">
        <v>202</v>
      </c>
      <c r="AX21" s="86">
        <v>101</v>
      </c>
      <c r="AY21" s="86">
        <v>174</v>
      </c>
      <c r="AZ21" s="86">
        <v>87</v>
      </c>
      <c r="BA21" s="85">
        <v>200</v>
      </c>
      <c r="BB21" s="86">
        <v>200</v>
      </c>
      <c r="BC21" s="86">
        <v>36.332917000000002</v>
      </c>
      <c r="BD21" s="86">
        <v>36.332917000000002</v>
      </c>
      <c r="BE21" s="86">
        <v>200</v>
      </c>
      <c r="BF21" s="86">
        <v>200</v>
      </c>
      <c r="BG21" s="86">
        <v>210</v>
      </c>
      <c r="BH21" s="86">
        <v>210</v>
      </c>
      <c r="BI21" s="85">
        <v>20000</v>
      </c>
      <c r="BJ21" s="86">
        <v>2000</v>
      </c>
      <c r="BK21" s="86">
        <v>18063.009999999998</v>
      </c>
      <c r="BL21" s="86">
        <v>1806.3009999999999</v>
      </c>
      <c r="BM21" s="86">
        <v>20100</v>
      </c>
      <c r="BN21" s="86">
        <v>2010</v>
      </c>
      <c r="BO21" s="86">
        <v>30000</v>
      </c>
      <c r="BP21" s="86">
        <v>3000</v>
      </c>
      <c r="BQ21" s="85">
        <v>69</v>
      </c>
      <c r="BR21" s="86">
        <v>69</v>
      </c>
      <c r="BS21" s="86">
        <v>107.120634</v>
      </c>
      <c r="BT21" s="86">
        <v>85.307316999999998</v>
      </c>
      <c r="BU21" s="86">
        <v>102.91330066666667</v>
      </c>
      <c r="BV21" s="86">
        <v>102.91330066666667</v>
      </c>
      <c r="BW21" s="86">
        <v>60</v>
      </c>
      <c r="BX21" s="86">
        <v>60</v>
      </c>
      <c r="BY21" s="85">
        <v>80</v>
      </c>
      <c r="BZ21" s="86">
        <v>80</v>
      </c>
      <c r="CA21" s="86">
        <v>42</v>
      </c>
      <c r="CB21" s="86">
        <v>42</v>
      </c>
      <c r="CC21" s="86">
        <v>80</v>
      </c>
      <c r="CD21" s="86">
        <v>80</v>
      </c>
      <c r="CE21" s="86">
        <v>154</v>
      </c>
      <c r="CF21" s="86">
        <v>154</v>
      </c>
      <c r="CG21" s="85">
        <v>50</v>
      </c>
      <c r="CH21" s="87">
        <v>50</v>
      </c>
      <c r="CI21" s="87">
        <v>108.139</v>
      </c>
      <c r="CJ21" s="87">
        <v>108.139</v>
      </c>
      <c r="CK21" s="88">
        <v>130</v>
      </c>
      <c r="CL21" s="88">
        <v>130</v>
      </c>
      <c r="CM21" s="87">
        <v>60</v>
      </c>
      <c r="CN21" s="87">
        <v>60</v>
      </c>
    </row>
    <row r="22" spans="1:92" ht="17.25" customHeight="1" x14ac:dyDescent="0.3">
      <c r="A22" s="84">
        <v>13</v>
      </c>
      <c r="B22" s="79" t="s">
        <v>39</v>
      </c>
      <c r="C22" s="85">
        <v>36312</v>
      </c>
      <c r="D22" s="86">
        <v>4373</v>
      </c>
      <c r="E22" s="85">
        <v>36373.973153999999</v>
      </c>
      <c r="F22" s="85" t="e">
        <v>#REF!</v>
      </c>
      <c r="G22" s="85">
        <v>37206.5827728</v>
      </c>
      <c r="H22" s="85">
        <v>4618.3710199999996</v>
      </c>
      <c r="I22" s="172">
        <v>105.61104550651726</v>
      </c>
      <c r="J22" s="85">
        <v>21437</v>
      </c>
      <c r="K22" s="85">
        <v>2966</v>
      </c>
      <c r="L22" s="86">
        <v>1312</v>
      </c>
      <c r="M22" s="86">
        <v>873</v>
      </c>
      <c r="N22" s="86">
        <v>1304.5101540000001</v>
      </c>
      <c r="O22" s="86" t="e">
        <v>#REF!</v>
      </c>
      <c r="P22" s="86" t="e">
        <v>#REF!</v>
      </c>
      <c r="Q22" s="86">
        <v>187</v>
      </c>
      <c r="R22" s="86">
        <v>1682.5827727999999</v>
      </c>
      <c r="S22" s="86">
        <v>1065.97102</v>
      </c>
      <c r="T22" s="174" t="e">
        <v>#REF!</v>
      </c>
      <c r="U22" s="85">
        <v>45</v>
      </c>
      <c r="V22" s="86">
        <v>45</v>
      </c>
      <c r="W22" s="86">
        <v>50.524083000000005</v>
      </c>
      <c r="X22" s="86">
        <v>50.524083000000005</v>
      </c>
      <c r="Y22" s="86">
        <v>59.243297999999996</v>
      </c>
      <c r="Z22" s="86">
        <v>45</v>
      </c>
      <c r="AA22" s="244">
        <v>45</v>
      </c>
      <c r="AB22" s="86">
        <v>45</v>
      </c>
      <c r="AC22" s="85">
        <v>30</v>
      </c>
      <c r="AD22" s="86">
        <v>30</v>
      </c>
      <c r="AE22" s="86">
        <v>17.269711000000001</v>
      </c>
      <c r="AF22" s="86">
        <v>17.269711000000001</v>
      </c>
      <c r="AG22" s="86">
        <v>22.368454800000002</v>
      </c>
      <c r="AH22" s="86">
        <v>30</v>
      </c>
      <c r="AI22" s="86">
        <v>18</v>
      </c>
      <c r="AJ22" s="86">
        <v>18</v>
      </c>
      <c r="AK22" s="91">
        <v>580</v>
      </c>
      <c r="AL22" s="91">
        <v>290</v>
      </c>
      <c r="AM22" s="86">
        <v>653.04</v>
      </c>
      <c r="AN22" s="86">
        <v>326.52</v>
      </c>
      <c r="AO22" s="86">
        <v>796</v>
      </c>
      <c r="AP22" s="86">
        <v>398</v>
      </c>
      <c r="AQ22" s="86">
        <v>588</v>
      </c>
      <c r="AR22" s="86">
        <v>294</v>
      </c>
      <c r="AS22" s="91">
        <v>298</v>
      </c>
      <c r="AT22" s="92">
        <v>149</v>
      </c>
      <c r="AU22" s="86">
        <v>356.50700000000001</v>
      </c>
      <c r="AV22" s="86">
        <v>178.2535</v>
      </c>
      <c r="AW22" s="86">
        <v>423</v>
      </c>
      <c r="AX22" s="86">
        <v>211</v>
      </c>
      <c r="AY22" s="86">
        <v>355</v>
      </c>
      <c r="AZ22" s="86">
        <v>178</v>
      </c>
      <c r="BA22" s="85">
        <v>165</v>
      </c>
      <c r="BB22" s="86">
        <v>165</v>
      </c>
      <c r="BC22" s="86">
        <v>83.039959999999994</v>
      </c>
      <c r="BD22" s="86">
        <v>83.039959999999994</v>
      </c>
      <c r="BE22" s="86">
        <v>165</v>
      </c>
      <c r="BF22" s="86">
        <v>165</v>
      </c>
      <c r="BG22" s="86">
        <v>175</v>
      </c>
      <c r="BH22" s="86">
        <v>175</v>
      </c>
      <c r="BI22" s="85">
        <v>35000</v>
      </c>
      <c r="BJ22" s="86">
        <v>3500</v>
      </c>
      <c r="BK22" s="86">
        <v>35069.463000000003</v>
      </c>
      <c r="BL22" s="86">
        <v>3506.9462999999996</v>
      </c>
      <c r="BM22" s="86">
        <v>35524</v>
      </c>
      <c r="BN22" s="86">
        <v>3552.4</v>
      </c>
      <c r="BO22" s="86">
        <v>20000</v>
      </c>
      <c r="BP22" s="86">
        <v>2000</v>
      </c>
      <c r="BQ22" s="85">
        <v>78</v>
      </c>
      <c r="BR22" s="86">
        <v>78</v>
      </c>
      <c r="BS22" s="86">
        <v>64.692999999999998</v>
      </c>
      <c r="BT22" s="86">
        <v>53.186500000000002</v>
      </c>
      <c r="BU22" s="86">
        <v>62.971020000000003</v>
      </c>
      <c r="BV22" s="86">
        <v>62.971020000000003</v>
      </c>
      <c r="BW22" s="86">
        <v>41</v>
      </c>
      <c r="BX22" s="86">
        <v>41</v>
      </c>
      <c r="BY22" s="85">
        <v>85</v>
      </c>
      <c r="BZ22" s="86">
        <v>85</v>
      </c>
      <c r="CA22" s="86">
        <v>21.5364</v>
      </c>
      <c r="CB22" s="86">
        <v>21.5364</v>
      </c>
      <c r="CC22" s="86">
        <v>85</v>
      </c>
      <c r="CD22" s="86">
        <v>85</v>
      </c>
      <c r="CE22" s="86">
        <v>165</v>
      </c>
      <c r="CF22" s="86">
        <v>165</v>
      </c>
      <c r="CG22" s="85">
        <v>31</v>
      </c>
      <c r="CH22" s="87">
        <v>31</v>
      </c>
      <c r="CI22" s="87">
        <v>57.9</v>
      </c>
      <c r="CJ22" s="87">
        <v>57.9</v>
      </c>
      <c r="CK22" s="88">
        <v>69</v>
      </c>
      <c r="CL22" s="88">
        <v>69</v>
      </c>
      <c r="CM22" s="87">
        <v>50</v>
      </c>
      <c r="CN22" s="87">
        <v>50</v>
      </c>
    </row>
    <row r="23" spans="1:92" ht="17.25" customHeight="1" x14ac:dyDescent="0.3">
      <c r="A23" s="84">
        <v>14</v>
      </c>
      <c r="B23" s="79" t="s">
        <v>40</v>
      </c>
      <c r="C23" s="85">
        <v>37561</v>
      </c>
      <c r="D23" s="86">
        <v>4136</v>
      </c>
      <c r="E23" s="85">
        <v>11083.859108000002</v>
      </c>
      <c r="F23" s="85" t="e">
        <v>#REF!</v>
      </c>
      <c r="G23" s="85">
        <v>20551.911969333334</v>
      </c>
      <c r="H23" s="85">
        <v>2456.2873333333332</v>
      </c>
      <c r="I23" s="172">
        <v>59.387991618310764</v>
      </c>
      <c r="J23" s="85">
        <v>8567</v>
      </c>
      <c r="K23" s="85">
        <v>1236</v>
      </c>
      <c r="L23" s="86">
        <v>561</v>
      </c>
      <c r="M23" s="86">
        <v>436</v>
      </c>
      <c r="N23" s="86">
        <v>445.19410800000003</v>
      </c>
      <c r="O23" s="86" t="e">
        <v>#REF!</v>
      </c>
      <c r="P23" s="86" t="e">
        <v>#REF!</v>
      </c>
      <c r="Q23" s="86">
        <v>-330.72559743895704</v>
      </c>
      <c r="R23" s="86">
        <v>634.91196933333345</v>
      </c>
      <c r="S23" s="86">
        <v>464.58733333333333</v>
      </c>
      <c r="T23" s="174" t="e">
        <v>#REF!</v>
      </c>
      <c r="U23" s="85">
        <v>60</v>
      </c>
      <c r="V23" s="86">
        <v>60</v>
      </c>
      <c r="W23" s="86">
        <v>37.937677999999998</v>
      </c>
      <c r="X23" s="86">
        <v>37.937677999999998</v>
      </c>
      <c r="Y23" s="86">
        <v>47.035813199999993</v>
      </c>
      <c r="Z23" s="86">
        <v>60</v>
      </c>
      <c r="AA23" s="244">
        <v>49</v>
      </c>
      <c r="AB23" s="86">
        <v>49</v>
      </c>
      <c r="AC23" s="85">
        <v>11</v>
      </c>
      <c r="AD23" s="86">
        <v>11</v>
      </c>
      <c r="AE23" s="86">
        <v>17.504352000000001</v>
      </c>
      <c r="AF23" s="86">
        <v>17.504352000000001</v>
      </c>
      <c r="AG23" s="86">
        <v>22.288822799999998</v>
      </c>
      <c r="AH23" s="86">
        <v>11</v>
      </c>
      <c r="AI23" s="86">
        <v>18</v>
      </c>
      <c r="AJ23" s="86">
        <v>18</v>
      </c>
      <c r="AK23" s="91">
        <v>194</v>
      </c>
      <c r="AL23" s="91">
        <v>97</v>
      </c>
      <c r="AM23" s="86">
        <v>217.6</v>
      </c>
      <c r="AN23" s="86">
        <v>108.8</v>
      </c>
      <c r="AO23" s="86">
        <v>261</v>
      </c>
      <c r="AP23" s="86">
        <v>130</v>
      </c>
      <c r="AQ23" s="86">
        <v>193</v>
      </c>
      <c r="AR23" s="86">
        <v>97</v>
      </c>
      <c r="AS23" s="91">
        <v>56</v>
      </c>
      <c r="AT23" s="92">
        <v>28</v>
      </c>
      <c r="AU23" s="86">
        <v>67.044499999999999</v>
      </c>
      <c r="AV23" s="86">
        <v>33.52225</v>
      </c>
      <c r="AW23" s="86">
        <v>81</v>
      </c>
      <c r="AX23" s="86">
        <v>40</v>
      </c>
      <c r="AY23" s="86">
        <v>70</v>
      </c>
      <c r="AZ23" s="86">
        <v>35</v>
      </c>
      <c r="BA23" s="85">
        <v>130</v>
      </c>
      <c r="BB23" s="86">
        <v>130</v>
      </c>
      <c r="BC23" s="86">
        <v>43.773578000000001</v>
      </c>
      <c r="BD23" s="86">
        <v>43.773578000000001</v>
      </c>
      <c r="BE23" s="86">
        <v>130</v>
      </c>
      <c r="BF23" s="86">
        <v>130</v>
      </c>
      <c r="BG23" s="86">
        <v>152</v>
      </c>
      <c r="BH23" s="86">
        <v>152</v>
      </c>
      <c r="BI23" s="85">
        <v>37000</v>
      </c>
      <c r="BJ23" s="86">
        <v>3700</v>
      </c>
      <c r="BK23" s="86">
        <v>10638.665000000001</v>
      </c>
      <c r="BL23" s="86">
        <v>1063.8665000000001</v>
      </c>
      <c r="BM23" s="86">
        <v>19917</v>
      </c>
      <c r="BN23" s="86">
        <v>1991.7</v>
      </c>
      <c r="BO23" s="86">
        <v>8000</v>
      </c>
      <c r="BP23" s="86">
        <v>800</v>
      </c>
      <c r="BQ23" s="85">
        <v>36</v>
      </c>
      <c r="BR23" s="86">
        <v>36</v>
      </c>
      <c r="BS23" s="86">
        <v>36.503999999999998</v>
      </c>
      <c r="BT23" s="86">
        <v>34.126999999999995</v>
      </c>
      <c r="BU23" s="86">
        <v>34.587333333333333</v>
      </c>
      <c r="BV23" s="86">
        <v>34.587333333333333</v>
      </c>
      <c r="BW23" s="86">
        <v>30</v>
      </c>
      <c r="BX23" s="86">
        <v>30</v>
      </c>
      <c r="BY23" s="85">
        <v>45</v>
      </c>
      <c r="BZ23" s="86">
        <v>45</v>
      </c>
      <c r="CA23" s="86">
        <v>13.33</v>
      </c>
      <c r="CB23" s="86">
        <v>13.33</v>
      </c>
      <c r="CC23" s="86">
        <v>45</v>
      </c>
      <c r="CD23" s="86">
        <v>45</v>
      </c>
      <c r="CE23" s="86">
        <v>42</v>
      </c>
      <c r="CF23" s="86">
        <v>42</v>
      </c>
      <c r="CG23" s="85">
        <v>29</v>
      </c>
      <c r="CH23" s="87">
        <v>29</v>
      </c>
      <c r="CI23" s="87">
        <v>11.5</v>
      </c>
      <c r="CJ23" s="87">
        <v>11.5</v>
      </c>
      <c r="CK23" s="88">
        <v>14</v>
      </c>
      <c r="CL23" s="88">
        <v>14</v>
      </c>
      <c r="CM23" s="87">
        <v>13</v>
      </c>
      <c r="CN23" s="87">
        <v>13</v>
      </c>
    </row>
    <row r="24" spans="1:92" ht="17.25" customHeight="1" x14ac:dyDescent="0.3">
      <c r="A24" s="84">
        <v>15</v>
      </c>
      <c r="B24" s="79" t="s">
        <v>41</v>
      </c>
      <c r="C24" s="85">
        <v>9788</v>
      </c>
      <c r="D24" s="86">
        <v>1477</v>
      </c>
      <c r="E24" s="85">
        <v>7653.7723659999992</v>
      </c>
      <c r="F24" s="85" t="e">
        <v>#REF!</v>
      </c>
      <c r="G24" s="85">
        <v>7878.7806722666664</v>
      </c>
      <c r="H24" s="85">
        <v>1383.0735406666668</v>
      </c>
      <c r="I24" s="172">
        <v>93.640727194764168</v>
      </c>
      <c r="J24" s="85">
        <v>47804</v>
      </c>
      <c r="K24" s="85">
        <v>5266</v>
      </c>
      <c r="L24" s="86">
        <v>788</v>
      </c>
      <c r="M24" s="86">
        <v>577</v>
      </c>
      <c r="N24" s="86">
        <v>744.77236600000003</v>
      </c>
      <c r="O24" s="86" t="e">
        <v>#REF!</v>
      </c>
      <c r="P24" s="86" t="e">
        <v>#REF!</v>
      </c>
      <c r="Q24" s="86">
        <v>-238</v>
      </c>
      <c r="R24" s="86">
        <v>969.78067226666667</v>
      </c>
      <c r="S24" s="86">
        <v>692.17354066666667</v>
      </c>
      <c r="T24" s="174" t="e">
        <v>#REF!</v>
      </c>
      <c r="U24" s="85">
        <v>94</v>
      </c>
      <c r="V24" s="86">
        <v>94</v>
      </c>
      <c r="W24" s="86">
        <v>33.382289</v>
      </c>
      <c r="X24" s="86">
        <v>33.382289</v>
      </c>
      <c r="Y24" s="86">
        <v>48.112594800000004</v>
      </c>
      <c r="Z24" s="86">
        <v>94</v>
      </c>
      <c r="AA24" s="244">
        <v>55</v>
      </c>
      <c r="AB24" s="86">
        <v>55</v>
      </c>
      <c r="AC24" s="85">
        <v>12</v>
      </c>
      <c r="AD24" s="86">
        <v>12</v>
      </c>
      <c r="AE24" s="86">
        <v>17.103203000000001</v>
      </c>
      <c r="AF24" s="86">
        <v>17.103203000000001</v>
      </c>
      <c r="AG24" s="86">
        <v>24.494536799999999</v>
      </c>
      <c r="AH24" s="86">
        <v>12</v>
      </c>
      <c r="AI24" s="86">
        <v>20</v>
      </c>
      <c r="AJ24" s="86">
        <v>20</v>
      </c>
      <c r="AK24" s="91">
        <v>316</v>
      </c>
      <c r="AL24" s="91">
        <v>158</v>
      </c>
      <c r="AM24" s="86">
        <v>356.7</v>
      </c>
      <c r="AN24" s="86">
        <v>178.35</v>
      </c>
      <c r="AO24" s="86">
        <v>463</v>
      </c>
      <c r="AP24" s="86">
        <v>231</v>
      </c>
      <c r="AQ24" s="86">
        <v>342</v>
      </c>
      <c r="AR24" s="86">
        <v>171</v>
      </c>
      <c r="AS24" s="91">
        <v>106</v>
      </c>
      <c r="AT24" s="92">
        <v>53</v>
      </c>
      <c r="AU24" s="86">
        <v>125.925</v>
      </c>
      <c r="AV24" s="86">
        <v>62.962499999999999</v>
      </c>
      <c r="AW24" s="86">
        <v>157</v>
      </c>
      <c r="AX24" s="86">
        <v>78</v>
      </c>
      <c r="AY24" s="86">
        <v>135</v>
      </c>
      <c r="AZ24" s="86">
        <v>68</v>
      </c>
      <c r="BA24" s="85">
        <v>158</v>
      </c>
      <c r="BB24" s="86">
        <v>158</v>
      </c>
      <c r="BC24" s="86">
        <v>100.486</v>
      </c>
      <c r="BD24" s="86">
        <v>100.486</v>
      </c>
      <c r="BE24" s="86">
        <v>158</v>
      </c>
      <c r="BF24" s="86">
        <v>158</v>
      </c>
      <c r="BG24" s="86">
        <v>166</v>
      </c>
      <c r="BH24" s="86">
        <v>166</v>
      </c>
      <c r="BI24" s="85">
        <v>9000</v>
      </c>
      <c r="BJ24" s="86">
        <v>900</v>
      </c>
      <c r="BK24" s="86">
        <v>6909</v>
      </c>
      <c r="BL24" s="86">
        <v>690.9</v>
      </c>
      <c r="BM24" s="86">
        <v>6909</v>
      </c>
      <c r="BN24" s="86">
        <v>690.90000000000009</v>
      </c>
      <c r="BO24" s="86">
        <v>47000</v>
      </c>
      <c r="BP24" s="86">
        <v>4700</v>
      </c>
      <c r="BQ24" s="85">
        <v>28</v>
      </c>
      <c r="BR24" s="86">
        <v>28</v>
      </c>
      <c r="BS24" s="86">
        <v>68.766874000000001</v>
      </c>
      <c r="BT24" s="86">
        <v>47.363436999999998</v>
      </c>
      <c r="BU24" s="86">
        <v>69.173540666666668</v>
      </c>
      <c r="BV24" s="86">
        <v>69.173540666666668</v>
      </c>
      <c r="BW24" s="86">
        <v>27</v>
      </c>
      <c r="BX24" s="86">
        <v>27</v>
      </c>
      <c r="BY24" s="85">
        <v>45</v>
      </c>
      <c r="BZ24" s="86">
        <v>45</v>
      </c>
      <c r="CA24" s="86">
        <v>38.408999999999999</v>
      </c>
      <c r="CB24" s="86">
        <v>38.408999999999999</v>
      </c>
      <c r="CC24" s="86">
        <v>45</v>
      </c>
      <c r="CD24" s="86">
        <v>45</v>
      </c>
      <c r="CE24" s="86">
        <v>47</v>
      </c>
      <c r="CF24" s="86">
        <v>47</v>
      </c>
      <c r="CG24" s="85">
        <v>29</v>
      </c>
      <c r="CH24" s="87">
        <v>29</v>
      </c>
      <c r="CI24" s="87">
        <v>4</v>
      </c>
      <c r="CJ24" s="87">
        <v>4</v>
      </c>
      <c r="CK24" s="88">
        <v>5</v>
      </c>
      <c r="CL24" s="88">
        <v>5</v>
      </c>
      <c r="CM24" s="87">
        <v>12</v>
      </c>
      <c r="CN24" s="87">
        <v>12</v>
      </c>
    </row>
    <row r="25" spans="1:92" ht="17.25" customHeight="1" x14ac:dyDescent="0.3">
      <c r="A25" s="84">
        <v>16</v>
      </c>
      <c r="B25" s="79" t="s">
        <v>42</v>
      </c>
      <c r="C25" s="85">
        <v>4228</v>
      </c>
      <c r="D25" s="86">
        <v>1277</v>
      </c>
      <c r="E25" s="85">
        <v>2044.8336790000001</v>
      </c>
      <c r="F25" s="85" t="e">
        <v>#REF!</v>
      </c>
      <c r="G25" s="85">
        <v>2546.5656061333329</v>
      </c>
      <c r="H25" s="85">
        <v>1152.9323333333332</v>
      </c>
      <c r="I25" s="172">
        <v>90.284442704254758</v>
      </c>
      <c r="J25" s="85">
        <v>11246</v>
      </c>
      <c r="K25" s="85">
        <v>1970</v>
      </c>
      <c r="L25" s="86">
        <v>1228</v>
      </c>
      <c r="M25" s="86">
        <v>977</v>
      </c>
      <c r="N25" s="86">
        <v>1003.559929</v>
      </c>
      <c r="O25" s="86" t="e">
        <v>#REF!</v>
      </c>
      <c r="P25" s="86" t="e">
        <v>#REF!</v>
      </c>
      <c r="Q25" s="86">
        <v>-340</v>
      </c>
      <c r="R25" s="86">
        <v>1296.5656061333334</v>
      </c>
      <c r="S25" s="86">
        <v>1027.9323333333332</v>
      </c>
      <c r="T25" s="174" t="e">
        <v>#REF!</v>
      </c>
      <c r="U25" s="85">
        <v>119</v>
      </c>
      <c r="V25" s="86">
        <v>119</v>
      </c>
      <c r="W25" s="86">
        <v>157.13615300000001</v>
      </c>
      <c r="X25" s="86">
        <v>157.13615300000001</v>
      </c>
      <c r="Y25" s="86">
        <v>69.475503599999996</v>
      </c>
      <c r="Z25" s="86">
        <v>119</v>
      </c>
      <c r="AA25" s="244">
        <v>79</v>
      </c>
      <c r="AB25" s="86">
        <v>79</v>
      </c>
      <c r="AC25" s="85">
        <v>60</v>
      </c>
      <c r="AD25" s="86">
        <v>60</v>
      </c>
      <c r="AE25" s="86">
        <v>24.553473</v>
      </c>
      <c r="AF25" s="86">
        <v>24.553473</v>
      </c>
      <c r="AG25" s="86">
        <v>32.157769200000004</v>
      </c>
      <c r="AH25" s="86">
        <v>60</v>
      </c>
      <c r="AI25" s="86">
        <v>26</v>
      </c>
      <c r="AJ25" s="86">
        <v>26</v>
      </c>
      <c r="AK25" s="91">
        <v>402</v>
      </c>
      <c r="AL25" s="91">
        <v>201</v>
      </c>
      <c r="AM25" s="86">
        <v>454.30779999999999</v>
      </c>
      <c r="AN25" s="86">
        <v>227.15389999999999</v>
      </c>
      <c r="AO25" s="86">
        <v>552</v>
      </c>
      <c r="AP25" s="86">
        <v>276</v>
      </c>
      <c r="AQ25" s="86">
        <v>408</v>
      </c>
      <c r="AR25" s="86">
        <v>204</v>
      </c>
      <c r="AS25" s="91">
        <v>100</v>
      </c>
      <c r="AT25" s="92">
        <v>50</v>
      </c>
      <c r="AU25" s="86">
        <v>119.73390000000001</v>
      </c>
      <c r="AV25" s="86">
        <v>59.866950000000003</v>
      </c>
      <c r="AW25" s="86">
        <v>140</v>
      </c>
      <c r="AX25" s="86">
        <v>70</v>
      </c>
      <c r="AY25" s="86">
        <v>121</v>
      </c>
      <c r="AZ25" s="86">
        <v>61</v>
      </c>
      <c r="BA25" s="85">
        <v>218</v>
      </c>
      <c r="BB25" s="86">
        <v>218</v>
      </c>
      <c r="BC25" s="86">
        <v>111.09760299999999</v>
      </c>
      <c r="BD25" s="86">
        <v>111.09760299999999</v>
      </c>
      <c r="BE25" s="86">
        <v>218</v>
      </c>
      <c r="BF25" s="86">
        <v>218</v>
      </c>
      <c r="BG25" s="86">
        <v>234</v>
      </c>
      <c r="BH25" s="86">
        <v>234</v>
      </c>
      <c r="BI25" s="85">
        <v>3000</v>
      </c>
      <c r="BJ25" s="86">
        <v>300</v>
      </c>
      <c r="BK25" s="86">
        <v>1041.2737500000001</v>
      </c>
      <c r="BL25" s="86">
        <v>104.127375</v>
      </c>
      <c r="BM25" s="86">
        <v>1250</v>
      </c>
      <c r="BN25" s="86">
        <v>125</v>
      </c>
      <c r="BO25" s="86">
        <v>10000</v>
      </c>
      <c r="BP25" s="86">
        <v>1000</v>
      </c>
      <c r="BQ25" s="85">
        <v>94</v>
      </c>
      <c r="BR25" s="86">
        <v>94</v>
      </c>
      <c r="BS25" s="86">
        <v>104.73100000000001</v>
      </c>
      <c r="BT25" s="86">
        <v>103.4735</v>
      </c>
      <c r="BU25" s="86">
        <v>109.93233333333333</v>
      </c>
      <c r="BV25" s="86">
        <v>109.93233333333333</v>
      </c>
      <c r="BW25" s="86">
        <v>133</v>
      </c>
      <c r="BX25" s="86">
        <v>121</v>
      </c>
      <c r="BY25" s="85">
        <v>175</v>
      </c>
      <c r="BZ25" s="86">
        <v>175</v>
      </c>
      <c r="CA25" s="86">
        <v>32</v>
      </c>
      <c r="CB25" s="86">
        <v>32</v>
      </c>
      <c r="CC25" s="86">
        <v>175</v>
      </c>
      <c r="CD25" s="86">
        <v>175</v>
      </c>
      <c r="CE25" s="86">
        <v>185</v>
      </c>
      <c r="CF25" s="86">
        <v>185</v>
      </c>
      <c r="CG25" s="85">
        <v>60</v>
      </c>
      <c r="CH25" s="87">
        <v>60</v>
      </c>
      <c r="CI25" s="87">
        <v>0</v>
      </c>
      <c r="CJ25" s="87">
        <v>0</v>
      </c>
      <c r="CK25" s="88">
        <v>0</v>
      </c>
      <c r="CL25" s="88">
        <v>0</v>
      </c>
      <c r="CM25" s="87">
        <v>60</v>
      </c>
      <c r="CN25" s="87">
        <v>60</v>
      </c>
    </row>
    <row r="26" spans="1:92" ht="17.25" customHeight="1" x14ac:dyDescent="0.3">
      <c r="A26" s="84">
        <v>17</v>
      </c>
      <c r="B26" s="79" t="s">
        <v>157</v>
      </c>
      <c r="C26" s="85">
        <v>30086</v>
      </c>
      <c r="D26" s="86">
        <v>3652</v>
      </c>
      <c r="E26" s="85">
        <v>20358.258299000001</v>
      </c>
      <c r="F26" s="85" t="e">
        <v>#REF!</v>
      </c>
      <c r="G26" s="85">
        <v>22458.217600466665</v>
      </c>
      <c r="H26" s="85">
        <v>2996.5249436666668</v>
      </c>
      <c r="I26" s="172">
        <v>82.051614010587812</v>
      </c>
      <c r="J26" s="85">
        <v>22249</v>
      </c>
      <c r="K26" s="85">
        <v>2982</v>
      </c>
      <c r="L26" s="86">
        <v>1086</v>
      </c>
      <c r="M26" s="86">
        <v>752</v>
      </c>
      <c r="N26" s="86">
        <v>1021.313059</v>
      </c>
      <c r="O26" s="86" t="e">
        <v>#REF!</v>
      </c>
      <c r="P26" s="86" t="e">
        <v>#REF!</v>
      </c>
      <c r="Q26" s="86">
        <v>-386</v>
      </c>
      <c r="R26" s="86">
        <v>1376.2176004666667</v>
      </c>
      <c r="S26" s="86">
        <v>888.32494366666663</v>
      </c>
      <c r="T26" s="174" t="e">
        <v>#REF!</v>
      </c>
      <c r="U26" s="85">
        <v>35</v>
      </c>
      <c r="V26" s="86">
        <v>35</v>
      </c>
      <c r="W26" s="86">
        <v>35.134805</v>
      </c>
      <c r="X26" s="86">
        <v>35.134805</v>
      </c>
      <c r="Y26" s="86">
        <v>52.424163599999993</v>
      </c>
      <c r="Z26" s="86">
        <v>35</v>
      </c>
      <c r="AA26" s="244">
        <v>60</v>
      </c>
      <c r="AB26" s="86">
        <v>60</v>
      </c>
      <c r="AC26" s="85">
        <v>36</v>
      </c>
      <c r="AD26" s="86">
        <v>36</v>
      </c>
      <c r="AE26" s="86">
        <v>21.919409000000002</v>
      </c>
      <c r="AF26" s="86">
        <v>21.919409000000002</v>
      </c>
      <c r="AG26" s="86">
        <v>33.468493199999998</v>
      </c>
      <c r="AH26" s="86">
        <v>36</v>
      </c>
      <c r="AI26" s="86">
        <v>27</v>
      </c>
      <c r="AJ26" s="86">
        <v>27</v>
      </c>
      <c r="AK26" s="91">
        <v>462</v>
      </c>
      <c r="AL26" s="91">
        <v>231</v>
      </c>
      <c r="AM26" s="86">
        <v>521.74</v>
      </c>
      <c r="AN26" s="86">
        <v>260.87</v>
      </c>
      <c r="AO26" s="86">
        <v>645</v>
      </c>
      <c r="AP26" s="86">
        <v>322</v>
      </c>
      <c r="AQ26" s="86">
        <v>477</v>
      </c>
      <c r="AR26" s="86">
        <v>239</v>
      </c>
      <c r="AS26" s="91">
        <v>206</v>
      </c>
      <c r="AT26" s="92">
        <v>103</v>
      </c>
      <c r="AU26" s="86">
        <v>246.785</v>
      </c>
      <c r="AV26" s="86">
        <v>123.3925</v>
      </c>
      <c r="AW26" s="86">
        <v>300</v>
      </c>
      <c r="AX26" s="86">
        <v>150</v>
      </c>
      <c r="AY26" s="86">
        <v>258</v>
      </c>
      <c r="AZ26" s="86">
        <v>129</v>
      </c>
      <c r="BA26" s="85">
        <v>163</v>
      </c>
      <c r="BB26" s="86">
        <v>163</v>
      </c>
      <c r="BC26" s="86">
        <v>90.603567999999996</v>
      </c>
      <c r="BD26" s="86">
        <v>90.603567999999996</v>
      </c>
      <c r="BE26" s="86">
        <v>163</v>
      </c>
      <c r="BF26" s="86">
        <v>163</v>
      </c>
      <c r="BG26" s="86">
        <v>166</v>
      </c>
      <c r="BH26" s="86">
        <v>166</v>
      </c>
      <c r="BI26" s="85">
        <v>29000</v>
      </c>
      <c r="BJ26" s="86">
        <v>2900</v>
      </c>
      <c r="BK26" s="86">
        <v>19336.945240000001</v>
      </c>
      <c r="BL26" s="86">
        <v>2018.6916039999999</v>
      </c>
      <c r="BM26" s="86">
        <v>21082</v>
      </c>
      <c r="BN26" s="86">
        <v>2108.2000000000003</v>
      </c>
      <c r="BO26" s="86">
        <v>21000</v>
      </c>
      <c r="BP26" s="86">
        <v>2100</v>
      </c>
      <c r="BQ26" s="85">
        <v>70</v>
      </c>
      <c r="BR26" s="86">
        <v>70</v>
      </c>
      <c r="BS26" s="86">
        <v>75.058277000000004</v>
      </c>
      <c r="BT26" s="86">
        <v>64.729139000000004</v>
      </c>
      <c r="BU26" s="86">
        <v>87.324943666666655</v>
      </c>
      <c r="BV26" s="86">
        <v>87.324943666666655</v>
      </c>
      <c r="BW26" s="86">
        <v>68</v>
      </c>
      <c r="BX26" s="86">
        <v>68</v>
      </c>
      <c r="BY26" s="85">
        <v>90</v>
      </c>
      <c r="BZ26" s="86">
        <v>90</v>
      </c>
      <c r="CA26" s="86">
        <v>25.571999999999999</v>
      </c>
      <c r="CB26" s="86">
        <v>25.571999999999999</v>
      </c>
      <c r="CC26" s="86">
        <v>90</v>
      </c>
      <c r="CD26" s="86">
        <v>90</v>
      </c>
      <c r="CE26" s="86">
        <v>169</v>
      </c>
      <c r="CF26" s="86">
        <v>169</v>
      </c>
      <c r="CG26" s="85">
        <v>24</v>
      </c>
      <c r="CH26" s="87">
        <v>24</v>
      </c>
      <c r="CI26" s="87">
        <v>4.5</v>
      </c>
      <c r="CJ26" s="87">
        <v>4.5</v>
      </c>
      <c r="CK26" s="88">
        <v>5</v>
      </c>
      <c r="CL26" s="88">
        <v>5</v>
      </c>
      <c r="CM26" s="87">
        <v>24</v>
      </c>
      <c r="CN26" s="87">
        <v>24</v>
      </c>
    </row>
    <row r="27" spans="1:92" ht="17.25" customHeight="1" x14ac:dyDescent="0.3">
      <c r="A27" s="84">
        <v>18</v>
      </c>
      <c r="B27" s="79" t="s">
        <v>44</v>
      </c>
      <c r="C27" s="85">
        <v>2569</v>
      </c>
      <c r="D27" s="86">
        <v>647</v>
      </c>
      <c r="E27" s="85">
        <v>478.31341700000002</v>
      </c>
      <c r="F27" s="85" t="e">
        <v>#REF!</v>
      </c>
      <c r="G27" s="85">
        <v>782.22552506666659</v>
      </c>
      <c r="H27" s="85">
        <v>518.88466666666659</v>
      </c>
      <c r="I27" s="172">
        <v>80.198557444616171</v>
      </c>
      <c r="J27" s="85">
        <v>5695</v>
      </c>
      <c r="K27" s="85">
        <v>1066</v>
      </c>
      <c r="L27" s="86">
        <v>569</v>
      </c>
      <c r="M27" s="86">
        <v>447</v>
      </c>
      <c r="N27" s="86">
        <v>457.53841700000004</v>
      </c>
      <c r="O27" s="86" t="e">
        <v>#REF!</v>
      </c>
      <c r="P27" s="86" t="e">
        <v>#REF!</v>
      </c>
      <c r="Q27" s="86">
        <v>-514</v>
      </c>
      <c r="R27" s="86">
        <v>693.22552506666659</v>
      </c>
      <c r="S27" s="86">
        <v>509.98466666666667</v>
      </c>
      <c r="T27" s="174" t="e">
        <v>#REF!</v>
      </c>
      <c r="U27" s="85">
        <v>10</v>
      </c>
      <c r="V27" s="86">
        <v>10</v>
      </c>
      <c r="W27" s="86">
        <v>13.839451</v>
      </c>
      <c r="X27" s="86">
        <v>13.839451</v>
      </c>
      <c r="Y27" s="86">
        <v>17.429740799999998</v>
      </c>
      <c r="Z27" s="86">
        <v>10</v>
      </c>
      <c r="AA27" s="244">
        <v>20</v>
      </c>
      <c r="AB27" s="86">
        <v>20</v>
      </c>
      <c r="AC27" s="85">
        <v>2</v>
      </c>
      <c r="AD27" s="86">
        <v>2</v>
      </c>
      <c r="AE27" s="86">
        <v>6.9999310000000001</v>
      </c>
      <c r="AF27" s="86">
        <v>6.9999310000000001</v>
      </c>
      <c r="AG27" s="86">
        <v>8.8111175999999993</v>
      </c>
      <c r="AH27" s="86">
        <v>2</v>
      </c>
      <c r="AI27" s="86">
        <v>7</v>
      </c>
      <c r="AJ27" s="86">
        <v>7</v>
      </c>
      <c r="AK27" s="91">
        <v>200</v>
      </c>
      <c r="AL27" s="91">
        <v>100</v>
      </c>
      <c r="AM27" s="86">
        <v>227.2</v>
      </c>
      <c r="AN27" s="86">
        <v>113.6</v>
      </c>
      <c r="AO27" s="86">
        <v>274</v>
      </c>
      <c r="AP27" s="86">
        <v>137</v>
      </c>
      <c r="AQ27" s="86">
        <v>202</v>
      </c>
      <c r="AR27" s="86">
        <v>101</v>
      </c>
      <c r="AS27" s="91">
        <v>44</v>
      </c>
      <c r="AT27" s="92">
        <v>22</v>
      </c>
      <c r="AU27" s="86">
        <v>53.05</v>
      </c>
      <c r="AV27" s="86">
        <v>26.524999999999999</v>
      </c>
      <c r="AW27" s="86">
        <v>64</v>
      </c>
      <c r="AX27" s="86">
        <v>32</v>
      </c>
      <c r="AY27" s="86">
        <v>56</v>
      </c>
      <c r="AZ27" s="86">
        <v>28</v>
      </c>
      <c r="BA27" s="85">
        <v>174</v>
      </c>
      <c r="BB27" s="86">
        <v>174</v>
      </c>
      <c r="BC27" s="86">
        <v>5.3060349999999996</v>
      </c>
      <c r="BD27" s="86">
        <v>5.3060349999999996</v>
      </c>
      <c r="BE27" s="86">
        <v>174</v>
      </c>
      <c r="BF27" s="86">
        <v>174</v>
      </c>
      <c r="BG27" s="86">
        <v>191</v>
      </c>
      <c r="BH27" s="86">
        <v>191</v>
      </c>
      <c r="BI27" s="85">
        <v>2000</v>
      </c>
      <c r="BJ27" s="86">
        <v>200</v>
      </c>
      <c r="BK27" s="86">
        <v>20.775000000000002</v>
      </c>
      <c r="BL27" s="86">
        <v>2.0775000000000001</v>
      </c>
      <c r="BM27" s="86">
        <v>89</v>
      </c>
      <c r="BN27" s="86">
        <v>8.9</v>
      </c>
      <c r="BO27" s="86">
        <v>5000</v>
      </c>
      <c r="BP27" s="86">
        <v>500</v>
      </c>
      <c r="BQ27" s="85">
        <v>39</v>
      </c>
      <c r="BR27" s="86">
        <v>39</v>
      </c>
      <c r="BS27" s="86">
        <v>41.425000000000004</v>
      </c>
      <c r="BT27" s="86">
        <v>41.425000000000004</v>
      </c>
      <c r="BU27" s="86">
        <v>45.266666666666666</v>
      </c>
      <c r="BV27" s="86">
        <v>45.266666666666666</v>
      </c>
      <c r="BW27" s="86">
        <v>46</v>
      </c>
      <c r="BX27" s="86">
        <v>46</v>
      </c>
      <c r="BY27" s="85">
        <v>72</v>
      </c>
      <c r="BZ27" s="86">
        <v>72</v>
      </c>
      <c r="CA27" s="86">
        <v>109.718</v>
      </c>
      <c r="CB27" s="86">
        <v>109.718</v>
      </c>
      <c r="CC27" s="86">
        <v>109.718</v>
      </c>
      <c r="CD27" s="86">
        <v>109.718</v>
      </c>
      <c r="CE27" s="86">
        <v>151</v>
      </c>
      <c r="CF27" s="86">
        <v>151</v>
      </c>
      <c r="CG27" s="85">
        <v>28</v>
      </c>
      <c r="CH27" s="87">
        <v>28</v>
      </c>
      <c r="CI27" s="87">
        <v>0</v>
      </c>
      <c r="CJ27" s="87">
        <v>0</v>
      </c>
      <c r="CK27" s="88">
        <v>0</v>
      </c>
      <c r="CL27" s="88">
        <v>0</v>
      </c>
      <c r="CM27" s="87">
        <v>22</v>
      </c>
      <c r="CN27" s="87">
        <v>22</v>
      </c>
    </row>
    <row r="28" spans="1:92" ht="17.25" customHeight="1" x14ac:dyDescent="0.3">
      <c r="A28" s="84">
        <v>19</v>
      </c>
      <c r="B28" s="79" t="s">
        <v>45</v>
      </c>
      <c r="C28" s="85">
        <v>212965</v>
      </c>
      <c r="D28" s="86">
        <v>28239</v>
      </c>
      <c r="E28" s="85">
        <v>283666.96505699999</v>
      </c>
      <c r="F28" s="85" t="e">
        <v>#REF!</v>
      </c>
      <c r="G28" s="85">
        <v>294677.66866760002</v>
      </c>
      <c r="H28" s="85">
        <v>38039.661467320002</v>
      </c>
      <c r="I28" s="172">
        <v>134.70612085172988</v>
      </c>
      <c r="J28" s="85">
        <v>92183</v>
      </c>
      <c r="K28" s="85">
        <v>16493</v>
      </c>
      <c r="L28" s="86">
        <v>13965</v>
      </c>
      <c r="M28" s="86">
        <v>8339</v>
      </c>
      <c r="N28" s="86">
        <v>15015.673757</v>
      </c>
      <c r="O28" s="86" t="e">
        <v>#REF!</v>
      </c>
      <c r="P28" s="86" t="e">
        <v>#REF!</v>
      </c>
      <c r="Q28" s="86">
        <v>2750</v>
      </c>
      <c r="R28" s="86">
        <v>18242.668667599999</v>
      </c>
      <c r="S28" s="86">
        <v>10396.161467319998</v>
      </c>
      <c r="T28" s="174" t="e">
        <v>#REF!</v>
      </c>
      <c r="U28" s="85">
        <v>2204</v>
      </c>
      <c r="V28" s="86">
        <v>1543</v>
      </c>
      <c r="W28" s="86">
        <v>1367.8553379999998</v>
      </c>
      <c r="X28" s="86">
        <v>1367.8553379999998</v>
      </c>
      <c r="Y28" s="86">
        <v>1763.5658028</v>
      </c>
      <c r="Z28" s="86">
        <v>1234.4960619599999</v>
      </c>
      <c r="AA28" s="244">
        <v>2007</v>
      </c>
      <c r="AB28" s="86">
        <v>1405</v>
      </c>
      <c r="AC28" s="85">
        <v>747</v>
      </c>
      <c r="AD28" s="86">
        <v>523</v>
      </c>
      <c r="AE28" s="86">
        <v>692.79045900000006</v>
      </c>
      <c r="AF28" s="86">
        <v>692.79045900000006</v>
      </c>
      <c r="AG28" s="86">
        <v>888.12486479999995</v>
      </c>
      <c r="AH28" s="86">
        <v>621.68740535999996</v>
      </c>
      <c r="AI28" s="86">
        <v>716</v>
      </c>
      <c r="AJ28" s="86">
        <v>501</v>
      </c>
      <c r="AK28" s="91">
        <v>5901</v>
      </c>
      <c r="AL28" s="91">
        <v>2951</v>
      </c>
      <c r="AM28" s="86">
        <v>7122.1559399999996</v>
      </c>
      <c r="AN28" s="86">
        <v>3561.6814402541941</v>
      </c>
      <c r="AO28" s="89">
        <v>8581</v>
      </c>
      <c r="AP28" s="86">
        <v>4290</v>
      </c>
      <c r="AQ28" s="86">
        <v>6349</v>
      </c>
      <c r="AR28" s="86">
        <v>3175</v>
      </c>
      <c r="AS28" s="91">
        <v>3582</v>
      </c>
      <c r="AT28" s="92">
        <v>1791</v>
      </c>
      <c r="AU28" s="86">
        <v>4615.1116380000003</v>
      </c>
      <c r="AV28" s="86">
        <v>2307.5558190000002</v>
      </c>
      <c r="AW28" s="86">
        <v>5519</v>
      </c>
      <c r="AX28" s="86">
        <v>2759</v>
      </c>
      <c r="AY28" s="86">
        <v>4754</v>
      </c>
      <c r="AZ28" s="86">
        <v>2377</v>
      </c>
      <c r="BA28" s="85">
        <v>867</v>
      </c>
      <c r="BB28" s="86">
        <v>867</v>
      </c>
      <c r="BC28" s="86">
        <v>587.74037599999997</v>
      </c>
      <c r="BD28" s="86">
        <v>587.74037599999997</v>
      </c>
      <c r="BE28" s="86">
        <v>867</v>
      </c>
      <c r="BF28" s="86">
        <v>867</v>
      </c>
      <c r="BG28" s="86">
        <v>740</v>
      </c>
      <c r="BH28" s="86">
        <v>740</v>
      </c>
      <c r="BI28" s="85">
        <v>199000</v>
      </c>
      <c r="BJ28" s="86">
        <v>19900</v>
      </c>
      <c r="BK28" s="86">
        <v>268651.29130000004</v>
      </c>
      <c r="BL28" s="86">
        <v>26865.129130000001</v>
      </c>
      <c r="BM28" s="86">
        <v>276435</v>
      </c>
      <c r="BN28" s="86">
        <v>27643.5</v>
      </c>
      <c r="BO28" s="86">
        <v>77000</v>
      </c>
      <c r="BP28" s="86">
        <v>7700</v>
      </c>
      <c r="BQ28" s="85">
        <v>379</v>
      </c>
      <c r="BR28" s="86">
        <v>379</v>
      </c>
      <c r="BS28" s="86">
        <v>536.69000600000004</v>
      </c>
      <c r="BT28" s="86">
        <v>482.05360599999995</v>
      </c>
      <c r="BU28" s="86">
        <v>449.97800000000001</v>
      </c>
      <c r="BV28" s="86">
        <v>449.97800000000001</v>
      </c>
      <c r="BW28" s="86">
        <v>407</v>
      </c>
      <c r="BX28" s="86">
        <v>385</v>
      </c>
      <c r="BY28" s="85">
        <v>125</v>
      </c>
      <c r="BZ28" s="86">
        <v>125</v>
      </c>
      <c r="CA28" s="86">
        <v>52.496000000000002</v>
      </c>
      <c r="CB28" s="86">
        <v>52.496000000000002</v>
      </c>
      <c r="CC28" s="86">
        <v>125</v>
      </c>
      <c r="CD28" s="86">
        <v>125</v>
      </c>
      <c r="CE28" s="86">
        <v>80</v>
      </c>
      <c r="CF28" s="86">
        <v>80</v>
      </c>
      <c r="CG28" s="85">
        <v>160</v>
      </c>
      <c r="CH28" s="87">
        <v>160</v>
      </c>
      <c r="CI28" s="87">
        <v>40.834000000000003</v>
      </c>
      <c r="CJ28" s="87">
        <v>40.834000000000003</v>
      </c>
      <c r="CK28" s="88">
        <v>49</v>
      </c>
      <c r="CL28" s="88">
        <v>49</v>
      </c>
      <c r="CM28" s="87">
        <v>130</v>
      </c>
      <c r="CN28" s="87">
        <v>130</v>
      </c>
    </row>
    <row r="29" spans="1:92" ht="17.25" customHeight="1" x14ac:dyDescent="0.3">
      <c r="A29" s="84">
        <v>20</v>
      </c>
      <c r="B29" s="79" t="s">
        <v>46</v>
      </c>
      <c r="C29" s="85">
        <v>86653</v>
      </c>
      <c r="D29" s="86">
        <v>12057</v>
      </c>
      <c r="E29" s="85">
        <v>91957.499909999999</v>
      </c>
      <c r="F29" s="85" t="e">
        <v>#REF!</v>
      </c>
      <c r="G29" s="85">
        <v>101519.72954173332</v>
      </c>
      <c r="H29" s="85">
        <v>14117.916279213332</v>
      </c>
      <c r="I29" s="172">
        <v>117.09311005402117</v>
      </c>
      <c r="J29" s="85">
        <v>60959</v>
      </c>
      <c r="K29" s="85">
        <v>9277</v>
      </c>
      <c r="L29" s="86">
        <v>7653</v>
      </c>
      <c r="M29" s="86">
        <v>4157</v>
      </c>
      <c r="N29" s="86">
        <v>7324.4254979999996</v>
      </c>
      <c r="O29" s="86" t="e">
        <v>#REF!</v>
      </c>
      <c r="P29" s="86" t="e">
        <v>#REF!</v>
      </c>
      <c r="Q29" s="86">
        <v>682</v>
      </c>
      <c r="R29" s="86">
        <v>8870.7295417333316</v>
      </c>
      <c r="S29" s="86">
        <v>4853.0162792133324</v>
      </c>
      <c r="T29" s="174" t="e">
        <v>#REF!</v>
      </c>
      <c r="U29" s="85">
        <v>209</v>
      </c>
      <c r="V29" s="86">
        <v>146</v>
      </c>
      <c r="W29" s="86">
        <v>210.065608</v>
      </c>
      <c r="X29" s="86">
        <v>210.065608</v>
      </c>
      <c r="Y29" s="86">
        <v>271.2107676</v>
      </c>
      <c r="Z29" s="86">
        <v>189.84753731999999</v>
      </c>
      <c r="AA29" s="244">
        <v>309</v>
      </c>
      <c r="AB29" s="86">
        <v>216</v>
      </c>
      <c r="AC29" s="85">
        <v>248</v>
      </c>
      <c r="AD29" s="86">
        <v>174</v>
      </c>
      <c r="AE29" s="86">
        <v>131.92886300000001</v>
      </c>
      <c r="AF29" s="86">
        <v>113.47553000000001</v>
      </c>
      <c r="AG29" s="86">
        <v>147.83344080000001</v>
      </c>
      <c r="AH29" s="86">
        <v>103.48340856</v>
      </c>
      <c r="AI29" s="86">
        <v>119</v>
      </c>
      <c r="AJ29" s="86">
        <v>83</v>
      </c>
      <c r="AK29" s="91">
        <v>4472</v>
      </c>
      <c r="AL29" s="91">
        <v>2236</v>
      </c>
      <c r="AM29" s="86">
        <v>4349.8739999999998</v>
      </c>
      <c r="AN29" s="86">
        <v>2174.9369999999999</v>
      </c>
      <c r="AO29" s="89">
        <v>5341</v>
      </c>
      <c r="AP29" s="86">
        <v>2670</v>
      </c>
      <c r="AQ29" s="86">
        <v>3952</v>
      </c>
      <c r="AR29" s="86">
        <v>1976</v>
      </c>
      <c r="AS29" s="91">
        <v>2246</v>
      </c>
      <c r="AT29" s="92">
        <v>1123</v>
      </c>
      <c r="AU29" s="86">
        <v>2016.7177999999999</v>
      </c>
      <c r="AV29" s="86">
        <v>1008.3588999999999</v>
      </c>
      <c r="AW29" s="86">
        <v>2442</v>
      </c>
      <c r="AX29" s="86">
        <v>1221</v>
      </c>
      <c r="AY29" s="86">
        <v>1954</v>
      </c>
      <c r="AZ29" s="86">
        <v>977</v>
      </c>
      <c r="BA29" s="85">
        <v>229</v>
      </c>
      <c r="BB29" s="86">
        <v>229</v>
      </c>
      <c r="BC29" s="86">
        <v>285.16148499999997</v>
      </c>
      <c r="BD29" s="86">
        <v>285.16148499999997</v>
      </c>
      <c r="BE29" s="86">
        <v>229</v>
      </c>
      <c r="BF29" s="86">
        <v>229</v>
      </c>
      <c r="BG29" s="86">
        <v>326</v>
      </c>
      <c r="BH29" s="86">
        <v>326</v>
      </c>
      <c r="BI29" s="85">
        <v>79000</v>
      </c>
      <c r="BJ29" s="86">
        <v>7900</v>
      </c>
      <c r="BK29" s="86">
        <v>84633.074412000002</v>
      </c>
      <c r="BL29" s="86">
        <v>8463.3074420000012</v>
      </c>
      <c r="BM29" s="86">
        <v>92649</v>
      </c>
      <c r="BN29" s="86">
        <v>9264.9</v>
      </c>
      <c r="BO29" s="86">
        <v>54000</v>
      </c>
      <c r="BP29" s="86">
        <v>5400</v>
      </c>
      <c r="BQ29" s="85">
        <v>131</v>
      </c>
      <c r="BR29" s="86">
        <v>131</v>
      </c>
      <c r="BS29" s="86">
        <v>127.389</v>
      </c>
      <c r="BT29" s="86">
        <v>127.389</v>
      </c>
      <c r="BU29" s="86">
        <v>134.68533333333335</v>
      </c>
      <c r="BV29" s="86">
        <v>134.68533333333335</v>
      </c>
      <c r="BW29" s="86">
        <v>136</v>
      </c>
      <c r="BX29" s="86">
        <v>136</v>
      </c>
      <c r="BY29" s="85">
        <v>83</v>
      </c>
      <c r="BZ29" s="86">
        <v>83</v>
      </c>
      <c r="CA29" s="86">
        <v>18.356999999999999</v>
      </c>
      <c r="CB29" s="86">
        <v>18.356999999999999</v>
      </c>
      <c r="CC29" s="86">
        <v>83</v>
      </c>
      <c r="CD29" s="86">
        <v>83</v>
      </c>
      <c r="CE29" s="86">
        <v>83</v>
      </c>
      <c r="CF29" s="86">
        <v>83</v>
      </c>
      <c r="CG29" s="85">
        <v>35</v>
      </c>
      <c r="CH29" s="87">
        <v>35</v>
      </c>
      <c r="CI29" s="87">
        <v>184.93174200000001</v>
      </c>
      <c r="CJ29" s="87">
        <v>184.93174200000001</v>
      </c>
      <c r="CK29" s="88">
        <v>222</v>
      </c>
      <c r="CL29" s="88">
        <v>222</v>
      </c>
      <c r="CM29" s="87">
        <v>80</v>
      </c>
      <c r="CN29" s="87">
        <v>80</v>
      </c>
    </row>
    <row r="30" spans="1:92" ht="17.25" customHeight="1" x14ac:dyDescent="0.3">
      <c r="A30" s="84">
        <v>21</v>
      </c>
      <c r="B30" s="79" t="s">
        <v>47</v>
      </c>
      <c r="C30" s="85">
        <v>75637</v>
      </c>
      <c r="D30" s="86">
        <v>8477</v>
      </c>
      <c r="E30" s="85">
        <v>65511.123685000013</v>
      </c>
      <c r="F30" s="85" t="e">
        <v>#REF!</v>
      </c>
      <c r="G30" s="85">
        <v>69506.228768400004</v>
      </c>
      <c r="H30" s="85">
        <v>8054.7494999999999</v>
      </c>
      <c r="I30" s="172">
        <v>95.01886870355078</v>
      </c>
      <c r="J30" s="85">
        <v>36901</v>
      </c>
      <c r="K30" s="85">
        <v>4768</v>
      </c>
      <c r="L30" s="86">
        <v>1637</v>
      </c>
      <c r="M30" s="86">
        <v>1077</v>
      </c>
      <c r="N30" s="86">
        <v>1670.7124190000002</v>
      </c>
      <c r="O30" s="86" t="e">
        <v>#REF!</v>
      </c>
      <c r="P30" s="86" t="e">
        <v>#REF!</v>
      </c>
      <c r="Q30" s="86">
        <v>0</v>
      </c>
      <c r="R30" s="86">
        <v>2126.2287683999998</v>
      </c>
      <c r="S30" s="86">
        <v>1316.7495000000001</v>
      </c>
      <c r="T30" s="174" t="e">
        <v>#REF!</v>
      </c>
      <c r="U30" s="85">
        <v>61</v>
      </c>
      <c r="V30" s="86">
        <v>61</v>
      </c>
      <c r="W30" s="86">
        <v>58.747028</v>
      </c>
      <c r="X30" s="86">
        <v>58.747028</v>
      </c>
      <c r="Y30" s="86">
        <v>74.781713600000003</v>
      </c>
      <c r="Z30" s="86">
        <v>61</v>
      </c>
      <c r="AA30" s="244">
        <v>80</v>
      </c>
      <c r="AB30" s="86">
        <v>80</v>
      </c>
      <c r="AC30" s="85">
        <v>38</v>
      </c>
      <c r="AD30" s="86">
        <v>38</v>
      </c>
      <c r="AE30" s="86">
        <v>26.816528999999999</v>
      </c>
      <c r="AF30" s="86">
        <v>26.816528999999999</v>
      </c>
      <c r="AG30" s="86">
        <v>34.697554799999999</v>
      </c>
      <c r="AH30" s="86">
        <v>38</v>
      </c>
      <c r="AI30" s="86">
        <v>28</v>
      </c>
      <c r="AJ30" s="86">
        <v>28</v>
      </c>
      <c r="AK30" s="91">
        <v>738</v>
      </c>
      <c r="AL30" s="91">
        <v>369</v>
      </c>
      <c r="AM30" s="86">
        <v>831.17786000000001</v>
      </c>
      <c r="AN30" s="86">
        <v>415.58893</v>
      </c>
      <c r="AO30" s="86">
        <v>1030</v>
      </c>
      <c r="AP30" s="86">
        <v>515</v>
      </c>
      <c r="AQ30" s="86">
        <v>761</v>
      </c>
      <c r="AR30" s="86">
        <v>381</v>
      </c>
      <c r="AS30" s="91">
        <v>382</v>
      </c>
      <c r="AT30" s="92">
        <v>191</v>
      </c>
      <c r="AU30" s="86">
        <v>461.15751499999999</v>
      </c>
      <c r="AV30" s="86">
        <v>230.57875749999999</v>
      </c>
      <c r="AW30" s="86">
        <v>568</v>
      </c>
      <c r="AX30" s="86">
        <v>284</v>
      </c>
      <c r="AY30" s="86">
        <v>489</v>
      </c>
      <c r="AZ30" s="86">
        <v>245</v>
      </c>
      <c r="BA30" s="85">
        <v>217</v>
      </c>
      <c r="BB30" s="86">
        <v>217</v>
      </c>
      <c r="BC30" s="86">
        <v>110.95898700000001</v>
      </c>
      <c r="BD30" s="86">
        <v>110.95898700000001</v>
      </c>
      <c r="BE30" s="86">
        <v>217</v>
      </c>
      <c r="BF30" s="86">
        <v>217</v>
      </c>
      <c r="BG30" s="86">
        <v>242</v>
      </c>
      <c r="BH30" s="86">
        <v>242</v>
      </c>
      <c r="BI30" s="85">
        <v>74000</v>
      </c>
      <c r="BJ30" s="86">
        <v>7400</v>
      </c>
      <c r="BK30" s="86">
        <v>63840.41126600001</v>
      </c>
      <c r="BL30" s="86">
        <v>6384.0411279999998</v>
      </c>
      <c r="BM30" s="86">
        <v>67380</v>
      </c>
      <c r="BN30" s="86">
        <v>6738</v>
      </c>
      <c r="BO30" s="86">
        <v>35000</v>
      </c>
      <c r="BP30" s="86">
        <v>3500</v>
      </c>
      <c r="BQ30" s="85">
        <v>93</v>
      </c>
      <c r="BR30" s="86">
        <v>93</v>
      </c>
      <c r="BS30" s="86">
        <v>94.814999999999998</v>
      </c>
      <c r="BT30" s="86">
        <v>92.33250000000001</v>
      </c>
      <c r="BU30" s="86">
        <v>112.71000000000001</v>
      </c>
      <c r="BV30" s="86">
        <v>112.71000000000001</v>
      </c>
      <c r="BW30" s="86">
        <v>111</v>
      </c>
      <c r="BX30" s="86">
        <v>102</v>
      </c>
      <c r="BY30" s="85">
        <v>43</v>
      </c>
      <c r="BZ30" s="86">
        <v>43</v>
      </c>
      <c r="CA30" s="86">
        <v>79.039500000000004</v>
      </c>
      <c r="CB30" s="86">
        <v>79.039500000000004</v>
      </c>
      <c r="CC30" s="86">
        <v>79.039500000000004</v>
      </c>
      <c r="CD30" s="86">
        <v>79.039500000000004</v>
      </c>
      <c r="CE30" s="86">
        <v>140</v>
      </c>
      <c r="CF30" s="86">
        <v>140</v>
      </c>
      <c r="CG30" s="85">
        <v>65</v>
      </c>
      <c r="CH30" s="87">
        <v>65</v>
      </c>
      <c r="CI30" s="87">
        <v>8</v>
      </c>
      <c r="CJ30" s="87">
        <v>8</v>
      </c>
      <c r="CK30" s="88">
        <v>10</v>
      </c>
      <c r="CL30" s="88">
        <v>10</v>
      </c>
      <c r="CM30" s="87">
        <v>50</v>
      </c>
      <c r="CN30" s="87">
        <v>50</v>
      </c>
    </row>
    <row r="31" spans="1:92" ht="17.25" customHeight="1" x14ac:dyDescent="0.3">
      <c r="A31" s="84">
        <v>22</v>
      </c>
      <c r="B31" s="79" t="s">
        <v>48</v>
      </c>
      <c r="C31" s="85">
        <v>3495</v>
      </c>
      <c r="D31" s="86">
        <v>1180</v>
      </c>
      <c r="E31" s="85">
        <v>3665.5816679999998</v>
      </c>
      <c r="F31" s="85" t="e">
        <v>#REF!</v>
      </c>
      <c r="G31" s="85">
        <v>4829.3898039999995</v>
      </c>
      <c r="H31" s="85">
        <v>1396.8400000000001</v>
      </c>
      <c r="I31" s="172">
        <v>118.37627118644069</v>
      </c>
      <c r="J31" s="85">
        <v>36950</v>
      </c>
      <c r="K31" s="85">
        <v>4914</v>
      </c>
      <c r="L31" s="86">
        <v>1495</v>
      </c>
      <c r="M31" s="86">
        <v>980</v>
      </c>
      <c r="N31" s="86">
        <v>1928.4437680000001</v>
      </c>
      <c r="O31" s="86" t="e">
        <v>#REF!</v>
      </c>
      <c r="P31" s="86" t="e">
        <v>#REF!</v>
      </c>
      <c r="Q31" s="86">
        <v>140</v>
      </c>
      <c r="R31" s="86">
        <v>2135.3898039999999</v>
      </c>
      <c r="S31" s="86">
        <v>1127.44</v>
      </c>
      <c r="T31" s="174" t="e">
        <v>#REF!</v>
      </c>
      <c r="U31" s="85">
        <v>36</v>
      </c>
      <c r="V31" s="86">
        <v>36</v>
      </c>
      <c r="W31" s="86">
        <v>299.40661299999999</v>
      </c>
      <c r="X31" s="86">
        <v>299.40661299999999</v>
      </c>
      <c r="Y31" s="86">
        <v>355.36032639999996</v>
      </c>
      <c r="Z31" s="86">
        <v>36</v>
      </c>
      <c r="AA31" s="244">
        <v>364</v>
      </c>
      <c r="AB31" s="86">
        <v>364</v>
      </c>
      <c r="AC31" s="85">
        <v>42</v>
      </c>
      <c r="AD31" s="86">
        <v>42</v>
      </c>
      <c r="AE31" s="86">
        <v>275.27601699999997</v>
      </c>
      <c r="AF31" s="86">
        <v>25.586608999999999</v>
      </c>
      <c r="AG31" s="86">
        <v>38.589477600000009</v>
      </c>
      <c r="AH31" s="86">
        <v>42</v>
      </c>
      <c r="AI31" s="86">
        <v>31</v>
      </c>
      <c r="AJ31" s="86">
        <v>31</v>
      </c>
      <c r="AK31" s="91">
        <v>730</v>
      </c>
      <c r="AL31" s="91">
        <v>365</v>
      </c>
      <c r="AM31" s="86">
        <v>823</v>
      </c>
      <c r="AN31" s="86">
        <v>411.5</v>
      </c>
      <c r="AO31" s="86">
        <v>959</v>
      </c>
      <c r="AP31" s="86">
        <v>479</v>
      </c>
      <c r="AQ31" s="86">
        <v>709</v>
      </c>
      <c r="AR31" s="86">
        <v>355</v>
      </c>
      <c r="AS31" s="91">
        <v>300</v>
      </c>
      <c r="AT31" s="92">
        <v>150</v>
      </c>
      <c r="AU31" s="86">
        <v>360.65</v>
      </c>
      <c r="AV31" s="86">
        <v>180.32499999999999</v>
      </c>
      <c r="AW31" s="86">
        <v>423</v>
      </c>
      <c r="AX31" s="86">
        <v>211</v>
      </c>
      <c r="AY31" s="86">
        <v>364</v>
      </c>
      <c r="AZ31" s="86">
        <v>182</v>
      </c>
      <c r="BA31" s="85">
        <v>206</v>
      </c>
      <c r="BB31" s="86">
        <v>206</v>
      </c>
      <c r="BC31" s="86">
        <v>66.481138000000001</v>
      </c>
      <c r="BD31" s="86">
        <v>66.481138000000001</v>
      </c>
      <c r="BE31" s="86">
        <v>206</v>
      </c>
      <c r="BF31" s="86">
        <v>206</v>
      </c>
      <c r="BG31" s="86">
        <v>233</v>
      </c>
      <c r="BH31" s="86">
        <v>233</v>
      </c>
      <c r="BI31" s="85">
        <v>2000</v>
      </c>
      <c r="BJ31" s="86">
        <v>200</v>
      </c>
      <c r="BK31" s="86">
        <v>1737.1378999999999</v>
      </c>
      <c r="BL31" s="86">
        <v>173.71378999999999</v>
      </c>
      <c r="BM31" s="86">
        <v>2694</v>
      </c>
      <c r="BN31" s="86">
        <v>269.40000000000003</v>
      </c>
      <c r="BO31" s="86">
        <v>35000</v>
      </c>
      <c r="BP31" s="86">
        <v>3500</v>
      </c>
      <c r="BQ31" s="85">
        <v>103</v>
      </c>
      <c r="BR31" s="86">
        <v>103</v>
      </c>
      <c r="BS31" s="86">
        <v>98.13000000000001</v>
      </c>
      <c r="BT31" s="86">
        <v>98.13000000000001</v>
      </c>
      <c r="BU31" s="86">
        <v>103.44</v>
      </c>
      <c r="BV31" s="86">
        <v>103.44</v>
      </c>
      <c r="BW31" s="86">
        <v>105</v>
      </c>
      <c r="BX31" s="86">
        <v>105</v>
      </c>
      <c r="BY31" s="85">
        <v>43</v>
      </c>
      <c r="BZ31" s="86">
        <v>43</v>
      </c>
      <c r="CA31" s="86"/>
      <c r="CB31" s="86"/>
      <c r="CC31" s="86">
        <v>43</v>
      </c>
      <c r="CD31" s="86">
        <v>43</v>
      </c>
      <c r="CE31" s="86">
        <v>99</v>
      </c>
      <c r="CF31" s="86">
        <v>99</v>
      </c>
      <c r="CG31" s="85">
        <v>35</v>
      </c>
      <c r="CH31" s="87">
        <v>35</v>
      </c>
      <c r="CI31" s="87">
        <v>5.5</v>
      </c>
      <c r="CJ31" s="87">
        <v>5.5</v>
      </c>
      <c r="CK31" s="88">
        <v>7</v>
      </c>
      <c r="CL31" s="88">
        <v>7</v>
      </c>
      <c r="CM31" s="87">
        <v>45</v>
      </c>
      <c r="CN31" s="87">
        <v>45</v>
      </c>
    </row>
    <row r="32" spans="1:92" x14ac:dyDescent="0.3">
      <c r="V32" s="90"/>
    </row>
  </sheetData>
  <mergeCells count="75">
    <mergeCell ref="BY7:BZ7"/>
    <mergeCell ref="CA7:CB7"/>
    <mergeCell ref="CC7:CD7"/>
    <mergeCell ref="CE7:CF7"/>
    <mergeCell ref="CG7:CH7"/>
    <mergeCell ref="CO6:CP6"/>
    <mergeCell ref="CQ6:CT6"/>
    <mergeCell ref="CW7:CX7"/>
    <mergeCell ref="CS7:CT7"/>
    <mergeCell ref="CI7:CJ7"/>
    <mergeCell ref="CU6:CX6"/>
    <mergeCell ref="CU7:CV7"/>
    <mergeCell ref="CK7:CL7"/>
    <mergeCell ref="CM7:CN7"/>
    <mergeCell ref="CO7:CP7"/>
    <mergeCell ref="CQ7:CR7"/>
    <mergeCell ref="BU7:BV7"/>
    <mergeCell ref="BW7:BX7"/>
    <mergeCell ref="BA7:BB7"/>
    <mergeCell ref="BC7:BD7"/>
    <mergeCell ref="BE7:BF7"/>
    <mergeCell ref="BG7:BH7"/>
    <mergeCell ref="BI7:BJ7"/>
    <mergeCell ref="BK7:BL7"/>
    <mergeCell ref="BM7:BN7"/>
    <mergeCell ref="BO7:BP7"/>
    <mergeCell ref="BQ7:BR7"/>
    <mergeCell ref="BS7:BT7"/>
    <mergeCell ref="Q7:Q8"/>
    <mergeCell ref="R7:S7"/>
    <mergeCell ref="T7:T8"/>
    <mergeCell ref="AY7:AZ7"/>
    <mergeCell ref="AC7:AD7"/>
    <mergeCell ref="AE7:AF7"/>
    <mergeCell ref="AG7:AH7"/>
    <mergeCell ref="AI7:AJ7"/>
    <mergeCell ref="AK7:AL7"/>
    <mergeCell ref="AM7:AN7"/>
    <mergeCell ref="AO7:AP7"/>
    <mergeCell ref="AQ7:AR7"/>
    <mergeCell ref="AS7:AT7"/>
    <mergeCell ref="AU7:AV7"/>
    <mergeCell ref="AW7:AX7"/>
    <mergeCell ref="G7:H7"/>
    <mergeCell ref="J7:K7"/>
    <mergeCell ref="L7:M7"/>
    <mergeCell ref="N7:O7"/>
    <mergeCell ref="P7:P8"/>
    <mergeCell ref="Y1:Z1"/>
    <mergeCell ref="J4:K4"/>
    <mergeCell ref="A5:A8"/>
    <mergeCell ref="B5:B8"/>
    <mergeCell ref="C5:K6"/>
    <mergeCell ref="I7:I8"/>
    <mergeCell ref="U7:V7"/>
    <mergeCell ref="W7:X7"/>
    <mergeCell ref="Y7:Z7"/>
    <mergeCell ref="L5:T6"/>
    <mergeCell ref="U6:AB6"/>
    <mergeCell ref="C2:Z2"/>
    <mergeCell ref="C3:Z3"/>
    <mergeCell ref="AA7:AB7"/>
    <mergeCell ref="C7:D7"/>
    <mergeCell ref="E7:F7"/>
    <mergeCell ref="AC6:AJ6"/>
    <mergeCell ref="AS6:AZ6"/>
    <mergeCell ref="BA6:BH6"/>
    <mergeCell ref="BY6:CF6"/>
    <mergeCell ref="U5:CN5"/>
    <mergeCell ref="BY2:CG2"/>
    <mergeCell ref="BY4:CG4"/>
    <mergeCell ref="AK6:AR6"/>
    <mergeCell ref="BI6:BP6"/>
    <mergeCell ref="BQ6:BX6"/>
    <mergeCell ref="CG6:CN6"/>
  </mergeCells>
  <pageMargins left="0.38" right="0.37" top="0.4" bottom="0.33" header="0.3" footer="0.3"/>
  <pageSetup paperSize="9"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33"/>
  <sheetViews>
    <sheetView workbookViewId="0">
      <pane xSplit="2" ySplit="7" topLeftCell="J20" activePane="bottomRight" state="frozen"/>
      <selection activeCell="B25" sqref="B25"/>
      <selection pane="topRight" activeCell="B25" sqref="B25"/>
      <selection pane="bottomLeft" activeCell="B25" sqref="B25"/>
      <selection pane="bottomRight" activeCell="A9" sqref="A9:XFD30"/>
    </sheetView>
  </sheetViews>
  <sheetFormatPr defaultRowHeight="12.75" x14ac:dyDescent="0.2"/>
  <cols>
    <col min="1" max="1" width="3" style="117" customWidth="1"/>
    <col min="2" max="2" width="9.5546875" style="117" customWidth="1"/>
    <col min="3" max="24" width="6.88671875" style="135" customWidth="1"/>
    <col min="25" max="25" width="6.88671875" style="151" customWidth="1"/>
    <col min="26" max="27" width="6.88671875" style="135" customWidth="1"/>
    <col min="28" max="28" width="0" style="117" hidden="1" customWidth="1"/>
    <col min="29" max="16384" width="8.88671875" style="117"/>
  </cols>
  <sheetData>
    <row r="1" spans="1:28" ht="13.5" x14ac:dyDescent="0.25">
      <c r="Z1" s="459" t="s">
        <v>312</v>
      </c>
      <c r="AA1" s="459"/>
    </row>
    <row r="2" spans="1:28" ht="18.75" x14ac:dyDescent="0.2">
      <c r="A2" s="466" t="s">
        <v>189</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row>
    <row r="3" spans="1:28" ht="18.75" x14ac:dyDescent="0.2">
      <c r="A3" s="463" t="str">
        <f>+'b39'!A4</f>
        <v>(Kèm theo  Tờ trình số 253/TTr-UBND ngày  04/12/2023 của UBND huyện )</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row>
    <row r="4" spans="1:28" ht="18.75" x14ac:dyDescent="0.2">
      <c r="A4" s="118"/>
      <c r="B4" s="118"/>
      <c r="C4" s="119"/>
      <c r="D4" s="119"/>
      <c r="E4" s="119"/>
      <c r="F4" s="120"/>
      <c r="G4" s="120"/>
      <c r="H4" s="120"/>
      <c r="I4" s="120"/>
      <c r="J4" s="120"/>
      <c r="K4" s="120"/>
      <c r="L4" s="120"/>
      <c r="M4" s="120"/>
      <c r="N4" s="120"/>
      <c r="O4" s="120"/>
      <c r="P4" s="120"/>
      <c r="Q4" s="121"/>
      <c r="R4" s="122"/>
      <c r="S4" s="122"/>
      <c r="T4" s="120"/>
      <c r="U4" s="120"/>
      <c r="V4" s="120"/>
      <c r="W4" s="120"/>
      <c r="X4" s="120"/>
      <c r="Y4" s="147"/>
      <c r="Z4" s="450" t="s">
        <v>0</v>
      </c>
      <c r="AA4" s="450"/>
    </row>
    <row r="5" spans="1:28" ht="15.6" customHeight="1" x14ac:dyDescent="0.2">
      <c r="A5" s="467" t="s">
        <v>1</v>
      </c>
      <c r="B5" s="467" t="s">
        <v>181</v>
      </c>
      <c r="C5" s="467" t="s">
        <v>108</v>
      </c>
      <c r="D5" s="470" t="s">
        <v>190</v>
      </c>
      <c r="E5" s="471"/>
      <c r="F5" s="471"/>
      <c r="G5" s="471"/>
      <c r="H5" s="471"/>
      <c r="I5" s="471"/>
      <c r="J5" s="471"/>
      <c r="K5" s="471"/>
      <c r="L5" s="471"/>
      <c r="M5" s="471"/>
      <c r="N5" s="471"/>
      <c r="O5" s="471"/>
      <c r="P5" s="472"/>
      <c r="Q5" s="473" t="s">
        <v>191</v>
      </c>
      <c r="R5" s="473"/>
      <c r="S5" s="473"/>
      <c r="T5" s="473"/>
      <c r="U5" s="473"/>
      <c r="V5" s="473"/>
      <c r="W5" s="473"/>
      <c r="X5" s="473"/>
      <c r="Y5" s="473"/>
      <c r="Z5" s="473"/>
      <c r="AA5" s="474"/>
    </row>
    <row r="6" spans="1:28" ht="15.6" customHeight="1" x14ac:dyDescent="0.2">
      <c r="A6" s="468"/>
      <c r="B6" s="468"/>
      <c r="C6" s="468"/>
      <c r="D6" s="475" t="s">
        <v>94</v>
      </c>
      <c r="E6" s="476" t="s">
        <v>227</v>
      </c>
      <c r="F6" s="477"/>
      <c r="G6" s="477"/>
      <c r="H6" s="477"/>
      <c r="I6" s="478"/>
      <c r="J6" s="464" t="s">
        <v>229</v>
      </c>
      <c r="K6" s="479" t="s">
        <v>100</v>
      </c>
      <c r="L6" s="479"/>
      <c r="M6" s="479"/>
      <c r="N6" s="479"/>
      <c r="O6" s="479"/>
      <c r="P6" s="480"/>
      <c r="Q6" s="462" t="s">
        <v>94</v>
      </c>
      <c r="R6" s="451" t="s">
        <v>194</v>
      </c>
      <c r="S6" s="451" t="s">
        <v>256</v>
      </c>
      <c r="T6" s="451" t="s">
        <v>195</v>
      </c>
      <c r="U6" s="452" t="s">
        <v>100</v>
      </c>
      <c r="V6" s="452"/>
      <c r="W6" s="136"/>
      <c r="X6" s="457" t="s">
        <v>200</v>
      </c>
      <c r="Y6" s="460" t="s">
        <v>201</v>
      </c>
      <c r="Z6" s="453" t="s">
        <v>213</v>
      </c>
      <c r="AA6" s="455" t="s">
        <v>196</v>
      </c>
    </row>
    <row r="7" spans="1:28" s="171" customFormat="1" ht="125.25" customHeight="1" x14ac:dyDescent="0.2">
      <c r="A7" s="469"/>
      <c r="B7" s="469"/>
      <c r="C7" s="469"/>
      <c r="D7" s="475"/>
      <c r="E7" s="167" t="s">
        <v>26</v>
      </c>
      <c r="F7" s="168" t="s">
        <v>192</v>
      </c>
      <c r="G7" s="146" t="s">
        <v>228</v>
      </c>
      <c r="H7" s="146" t="s">
        <v>248</v>
      </c>
      <c r="I7" s="168" t="s">
        <v>193</v>
      </c>
      <c r="J7" s="465"/>
      <c r="K7" s="168" t="s">
        <v>224</v>
      </c>
      <c r="L7" s="170" t="s">
        <v>321</v>
      </c>
      <c r="M7" s="170" t="s">
        <v>254</v>
      </c>
      <c r="N7" s="170" t="s">
        <v>255</v>
      </c>
      <c r="O7" s="170" t="s">
        <v>203</v>
      </c>
      <c r="P7" s="170" t="s">
        <v>202</v>
      </c>
      <c r="Q7" s="462"/>
      <c r="R7" s="451"/>
      <c r="S7" s="451"/>
      <c r="T7" s="451"/>
      <c r="U7" s="168" t="s">
        <v>197</v>
      </c>
      <c r="V7" s="168" t="s">
        <v>198</v>
      </c>
      <c r="W7" s="169" t="s">
        <v>214</v>
      </c>
      <c r="X7" s="458"/>
      <c r="Y7" s="461"/>
      <c r="Z7" s="454"/>
      <c r="AA7" s="456"/>
    </row>
    <row r="8" spans="1:28" ht="21.75" customHeight="1" x14ac:dyDescent="0.2">
      <c r="A8" s="123"/>
      <c r="B8" s="123" t="s">
        <v>94</v>
      </c>
      <c r="C8" s="124">
        <f>SUM(C9:C30)</f>
        <v>46972</v>
      </c>
      <c r="D8" s="124">
        <f t="shared" ref="D8:AA8" si="0">SUM(D9:D30)</f>
        <v>37836</v>
      </c>
      <c r="E8" s="124">
        <f t="shared" si="0"/>
        <v>18860</v>
      </c>
      <c r="F8" s="124">
        <f t="shared" si="0"/>
        <v>6131</v>
      </c>
      <c r="G8" s="124">
        <f t="shared" si="0"/>
        <v>2783</v>
      </c>
      <c r="H8" s="124">
        <f t="shared" si="0"/>
        <v>5100</v>
      </c>
      <c r="I8" s="124">
        <f>SUM(I9:I30)</f>
        <v>4846</v>
      </c>
      <c r="J8" s="124">
        <f>SUM(J9:J30)</f>
        <v>18976</v>
      </c>
      <c r="K8" s="124">
        <f t="shared" ref="K8:O8" si="1">SUM(K9:K30)</f>
        <v>17913</v>
      </c>
      <c r="L8" s="124">
        <f t="shared" si="1"/>
        <v>180</v>
      </c>
      <c r="M8" s="124">
        <f t="shared" si="1"/>
        <v>200</v>
      </c>
      <c r="N8" s="124">
        <f t="shared" si="1"/>
        <v>-380</v>
      </c>
      <c r="O8" s="124">
        <f t="shared" si="1"/>
        <v>3118</v>
      </c>
      <c r="P8" s="124">
        <f t="shared" si="0"/>
        <v>-2055</v>
      </c>
      <c r="Q8" s="124">
        <f>SUM(Q9:Q30)</f>
        <v>9136</v>
      </c>
      <c r="R8" s="124">
        <f t="shared" si="0"/>
        <v>2105</v>
      </c>
      <c r="S8" s="124">
        <f t="shared" si="0"/>
        <v>660</v>
      </c>
      <c r="T8" s="124">
        <f t="shared" si="0"/>
        <v>2780</v>
      </c>
      <c r="U8" s="124">
        <f t="shared" si="0"/>
        <v>2100</v>
      </c>
      <c r="V8" s="124">
        <f t="shared" si="0"/>
        <v>850</v>
      </c>
      <c r="W8" s="124">
        <f t="shared" si="0"/>
        <v>440</v>
      </c>
      <c r="X8" s="124">
        <f t="shared" si="0"/>
        <v>495</v>
      </c>
      <c r="Y8" s="148">
        <f t="shared" si="0"/>
        <v>164</v>
      </c>
      <c r="Z8" s="124">
        <f t="shared" si="0"/>
        <v>100</v>
      </c>
      <c r="AA8" s="124">
        <f t="shared" si="0"/>
        <v>2386.7546000000002</v>
      </c>
    </row>
    <row r="9" spans="1:28" ht="21.75" customHeight="1" x14ac:dyDescent="0.2">
      <c r="A9" s="125">
        <v>1</v>
      </c>
      <c r="B9" s="126" t="s">
        <v>27</v>
      </c>
      <c r="C9" s="127">
        <v>4829</v>
      </c>
      <c r="D9" s="127">
        <v>4147</v>
      </c>
      <c r="E9" s="127">
        <v>3122</v>
      </c>
      <c r="F9" s="128">
        <v>264</v>
      </c>
      <c r="G9" s="128">
        <v>167</v>
      </c>
      <c r="H9" s="128">
        <v>2400</v>
      </c>
      <c r="I9" s="128">
        <v>291</v>
      </c>
      <c r="J9" s="128">
        <v>1025</v>
      </c>
      <c r="K9" s="128">
        <v>902</v>
      </c>
      <c r="L9" s="129"/>
      <c r="M9" s="129"/>
      <c r="N9" s="129"/>
      <c r="O9" s="129">
        <v>213</v>
      </c>
      <c r="P9" s="128">
        <v>-90</v>
      </c>
      <c r="Q9" s="130">
        <v>682</v>
      </c>
      <c r="R9" s="131">
        <v>75</v>
      </c>
      <c r="S9" s="131">
        <v>30</v>
      </c>
      <c r="T9" s="128">
        <v>270</v>
      </c>
      <c r="U9" s="128">
        <v>100</v>
      </c>
      <c r="V9" s="128">
        <v>170</v>
      </c>
      <c r="W9" s="128">
        <v>70</v>
      </c>
      <c r="X9" s="128">
        <v>22.5</v>
      </c>
      <c r="Y9" s="149">
        <v>10</v>
      </c>
      <c r="Z9" s="128"/>
      <c r="AA9" s="128">
        <v>204.07140000000001</v>
      </c>
      <c r="AB9" s="142" t="e">
        <v>#REF!</v>
      </c>
    </row>
    <row r="10" spans="1:28" ht="21.75" customHeight="1" x14ac:dyDescent="0.2">
      <c r="A10" s="125">
        <v>2</v>
      </c>
      <c r="B10" s="126" t="s">
        <v>28</v>
      </c>
      <c r="C10" s="127">
        <v>2586</v>
      </c>
      <c r="D10" s="127">
        <v>2094</v>
      </c>
      <c r="E10" s="127">
        <v>966</v>
      </c>
      <c r="F10" s="128">
        <v>363</v>
      </c>
      <c r="G10" s="128">
        <v>220</v>
      </c>
      <c r="H10" s="128"/>
      <c r="I10" s="128">
        <v>383</v>
      </c>
      <c r="J10" s="128">
        <v>1128</v>
      </c>
      <c r="K10" s="128">
        <v>1043</v>
      </c>
      <c r="L10" s="129">
        <v>117</v>
      </c>
      <c r="M10" s="129"/>
      <c r="N10" s="129"/>
      <c r="O10" s="129">
        <v>79</v>
      </c>
      <c r="P10" s="128">
        <v>-111</v>
      </c>
      <c r="Q10" s="130">
        <v>492</v>
      </c>
      <c r="R10" s="131">
        <v>140</v>
      </c>
      <c r="S10" s="131">
        <v>30</v>
      </c>
      <c r="T10" s="128">
        <v>100</v>
      </c>
      <c r="U10" s="128">
        <v>100</v>
      </c>
      <c r="V10" s="128"/>
      <c r="W10" s="128"/>
      <c r="X10" s="128">
        <v>22.5</v>
      </c>
      <c r="Y10" s="149">
        <v>13</v>
      </c>
      <c r="Z10" s="128"/>
      <c r="AA10" s="128">
        <v>186.46523999999999</v>
      </c>
      <c r="AB10" s="142" t="e">
        <v>#REF!</v>
      </c>
    </row>
    <row r="11" spans="1:28" ht="21.75" customHeight="1" x14ac:dyDescent="0.2">
      <c r="A11" s="125">
        <v>3</v>
      </c>
      <c r="B11" s="126" t="s">
        <v>29</v>
      </c>
      <c r="C11" s="127">
        <v>1502</v>
      </c>
      <c r="D11" s="127">
        <v>1284</v>
      </c>
      <c r="E11" s="127">
        <v>460</v>
      </c>
      <c r="F11" s="128">
        <v>243</v>
      </c>
      <c r="G11" s="128">
        <v>79</v>
      </c>
      <c r="H11" s="128"/>
      <c r="I11" s="128">
        <v>138</v>
      </c>
      <c r="J11" s="128">
        <v>824</v>
      </c>
      <c r="K11" s="128">
        <v>638</v>
      </c>
      <c r="L11" s="129"/>
      <c r="M11" s="129">
        <v>100</v>
      </c>
      <c r="N11" s="129"/>
      <c r="O11" s="129">
        <v>162</v>
      </c>
      <c r="P11" s="128">
        <v>-76</v>
      </c>
      <c r="Q11" s="130">
        <v>218</v>
      </c>
      <c r="R11" s="131">
        <v>110</v>
      </c>
      <c r="S11" s="131">
        <v>30</v>
      </c>
      <c r="T11" s="128">
        <v>50</v>
      </c>
      <c r="U11" s="128">
        <v>50</v>
      </c>
      <c r="V11" s="128"/>
      <c r="W11" s="128"/>
      <c r="X11" s="128">
        <v>22.5</v>
      </c>
      <c r="Y11" s="149">
        <v>5</v>
      </c>
      <c r="Z11" s="128"/>
      <c r="AA11" s="128">
        <v>0</v>
      </c>
      <c r="AB11" s="142" t="e">
        <v>#REF!</v>
      </c>
    </row>
    <row r="12" spans="1:28" ht="21.75" customHeight="1" x14ac:dyDescent="0.2">
      <c r="A12" s="125">
        <v>4</v>
      </c>
      <c r="B12" s="126" t="s">
        <v>156</v>
      </c>
      <c r="C12" s="127">
        <v>1687</v>
      </c>
      <c r="D12" s="127">
        <v>1252</v>
      </c>
      <c r="E12" s="127">
        <v>482</v>
      </c>
      <c r="F12" s="128">
        <v>241</v>
      </c>
      <c r="G12" s="128">
        <v>88</v>
      </c>
      <c r="H12" s="128"/>
      <c r="I12" s="128">
        <v>153</v>
      </c>
      <c r="J12" s="128">
        <v>770</v>
      </c>
      <c r="K12" s="128">
        <v>711</v>
      </c>
      <c r="L12" s="129"/>
      <c r="M12" s="129"/>
      <c r="N12" s="129"/>
      <c r="O12" s="129">
        <v>147</v>
      </c>
      <c r="P12" s="128">
        <v>-88</v>
      </c>
      <c r="Q12" s="130">
        <v>435</v>
      </c>
      <c r="R12" s="131">
        <v>100</v>
      </c>
      <c r="S12" s="131">
        <v>30</v>
      </c>
      <c r="T12" s="128">
        <v>100</v>
      </c>
      <c r="U12" s="128">
        <v>100</v>
      </c>
      <c r="V12" s="128"/>
      <c r="W12" s="128"/>
      <c r="X12" s="128">
        <v>22.5</v>
      </c>
      <c r="Y12" s="149">
        <v>5</v>
      </c>
      <c r="Z12" s="128"/>
      <c r="AA12" s="128">
        <v>177.66216000000003</v>
      </c>
      <c r="AB12" s="142" t="e">
        <v>#REF!</v>
      </c>
    </row>
    <row r="13" spans="1:28" ht="21.75" customHeight="1" x14ac:dyDescent="0.2">
      <c r="A13" s="125">
        <v>5</v>
      </c>
      <c r="B13" s="126" t="s">
        <v>31</v>
      </c>
      <c r="C13" s="127">
        <v>2058</v>
      </c>
      <c r="D13" s="127">
        <v>1727</v>
      </c>
      <c r="E13" s="127">
        <v>722</v>
      </c>
      <c r="F13" s="128">
        <v>265</v>
      </c>
      <c r="G13" s="128">
        <v>167</v>
      </c>
      <c r="H13" s="128"/>
      <c r="I13" s="128">
        <v>290</v>
      </c>
      <c r="J13" s="128">
        <v>1005</v>
      </c>
      <c r="K13" s="128">
        <v>876</v>
      </c>
      <c r="L13" s="129"/>
      <c r="M13" s="129"/>
      <c r="N13" s="129"/>
      <c r="O13" s="129">
        <v>219</v>
      </c>
      <c r="P13" s="128">
        <v>-90</v>
      </c>
      <c r="Q13" s="130">
        <v>331</v>
      </c>
      <c r="R13" s="131">
        <v>80</v>
      </c>
      <c r="S13" s="131">
        <v>30</v>
      </c>
      <c r="T13" s="128">
        <v>100</v>
      </c>
      <c r="U13" s="128">
        <v>100</v>
      </c>
      <c r="V13" s="128"/>
      <c r="W13" s="128"/>
      <c r="X13" s="128">
        <v>22.5</v>
      </c>
      <c r="Y13" s="149">
        <v>10</v>
      </c>
      <c r="Z13" s="128"/>
      <c r="AA13" s="128">
        <v>88.831080000000014</v>
      </c>
      <c r="AB13" s="142" t="e">
        <v>#REF!</v>
      </c>
    </row>
    <row r="14" spans="1:28" ht="21.75" customHeight="1" x14ac:dyDescent="0.2">
      <c r="A14" s="125">
        <v>6</v>
      </c>
      <c r="B14" s="126" t="s">
        <v>32</v>
      </c>
      <c r="C14" s="127">
        <v>1444</v>
      </c>
      <c r="D14" s="127">
        <v>1117</v>
      </c>
      <c r="E14" s="127">
        <v>390</v>
      </c>
      <c r="F14" s="128">
        <v>198</v>
      </c>
      <c r="G14" s="128">
        <v>70</v>
      </c>
      <c r="H14" s="128"/>
      <c r="I14" s="128">
        <v>122</v>
      </c>
      <c r="J14" s="128">
        <v>727</v>
      </c>
      <c r="K14" s="128">
        <v>659</v>
      </c>
      <c r="L14" s="129"/>
      <c r="M14" s="129"/>
      <c r="N14" s="129"/>
      <c r="O14" s="129">
        <v>144</v>
      </c>
      <c r="P14" s="128">
        <v>-76</v>
      </c>
      <c r="Q14" s="130">
        <v>327</v>
      </c>
      <c r="R14" s="131">
        <v>105</v>
      </c>
      <c r="S14" s="131">
        <v>30</v>
      </c>
      <c r="T14" s="128">
        <v>50</v>
      </c>
      <c r="U14" s="128">
        <v>50</v>
      </c>
      <c r="V14" s="128"/>
      <c r="W14" s="128"/>
      <c r="X14" s="128">
        <v>22.5</v>
      </c>
      <c r="Y14" s="149">
        <v>4</v>
      </c>
      <c r="Z14" s="128"/>
      <c r="AA14" s="128">
        <v>115.24032000000001</v>
      </c>
      <c r="AB14" s="142" t="e">
        <v>#REF!</v>
      </c>
    </row>
    <row r="15" spans="1:28" ht="21.75" customHeight="1" x14ac:dyDescent="0.2">
      <c r="A15" s="125">
        <v>7</v>
      </c>
      <c r="B15" s="126" t="s">
        <v>33</v>
      </c>
      <c r="C15" s="127">
        <v>1708</v>
      </c>
      <c r="D15" s="127">
        <v>1279</v>
      </c>
      <c r="E15" s="127">
        <v>493</v>
      </c>
      <c r="F15" s="128">
        <v>252</v>
      </c>
      <c r="G15" s="128">
        <v>88</v>
      </c>
      <c r="H15" s="128"/>
      <c r="I15" s="128">
        <v>153</v>
      </c>
      <c r="J15" s="128">
        <v>786</v>
      </c>
      <c r="K15" s="128">
        <v>743</v>
      </c>
      <c r="L15" s="129"/>
      <c r="M15" s="129"/>
      <c r="N15" s="129"/>
      <c r="O15" s="129">
        <v>133</v>
      </c>
      <c r="P15" s="128">
        <v>-90</v>
      </c>
      <c r="Q15" s="130">
        <v>429</v>
      </c>
      <c r="R15" s="131">
        <v>50</v>
      </c>
      <c r="S15" s="131">
        <v>30</v>
      </c>
      <c r="T15" s="128">
        <v>100</v>
      </c>
      <c r="U15" s="128">
        <v>100</v>
      </c>
      <c r="V15" s="128"/>
      <c r="W15" s="128"/>
      <c r="X15" s="128">
        <v>22.5</v>
      </c>
      <c r="Y15" s="149">
        <v>5</v>
      </c>
      <c r="Z15" s="128">
        <v>20</v>
      </c>
      <c r="AA15" s="128">
        <v>201.46523999999999</v>
      </c>
      <c r="AB15" s="142" t="e">
        <v>#REF!</v>
      </c>
    </row>
    <row r="16" spans="1:28" ht="21.75" customHeight="1" x14ac:dyDescent="0.2">
      <c r="A16" s="125">
        <v>8</v>
      </c>
      <c r="B16" s="126" t="s">
        <v>34</v>
      </c>
      <c r="C16" s="127">
        <v>1514</v>
      </c>
      <c r="D16" s="127">
        <v>1032</v>
      </c>
      <c r="E16" s="127">
        <v>384</v>
      </c>
      <c r="F16" s="128">
        <v>216</v>
      </c>
      <c r="G16" s="128">
        <v>61</v>
      </c>
      <c r="H16" s="128"/>
      <c r="I16" s="128">
        <v>107</v>
      </c>
      <c r="J16" s="128">
        <v>648</v>
      </c>
      <c r="K16" s="128">
        <v>639</v>
      </c>
      <c r="L16" s="129"/>
      <c r="M16" s="129"/>
      <c r="N16" s="129"/>
      <c r="O16" s="129">
        <v>90</v>
      </c>
      <c r="P16" s="128">
        <v>-81</v>
      </c>
      <c r="Q16" s="130">
        <v>482</v>
      </c>
      <c r="R16" s="131">
        <v>95</v>
      </c>
      <c r="S16" s="131">
        <v>30</v>
      </c>
      <c r="T16" s="128">
        <v>100</v>
      </c>
      <c r="U16" s="128">
        <v>100</v>
      </c>
      <c r="V16" s="128"/>
      <c r="W16" s="128"/>
      <c r="X16" s="128">
        <v>22.5</v>
      </c>
      <c r="Y16" s="149">
        <v>4</v>
      </c>
      <c r="Z16" s="128"/>
      <c r="AA16" s="128">
        <v>230.48064000000002</v>
      </c>
      <c r="AB16" s="142" t="e">
        <v>#REF!</v>
      </c>
    </row>
    <row r="17" spans="1:32" ht="21.75" customHeight="1" x14ac:dyDescent="0.2">
      <c r="A17" s="125">
        <v>9</v>
      </c>
      <c r="B17" s="126" t="s">
        <v>35</v>
      </c>
      <c r="C17" s="127">
        <v>1624</v>
      </c>
      <c r="D17" s="127">
        <v>1370</v>
      </c>
      <c r="E17" s="127">
        <v>540</v>
      </c>
      <c r="F17" s="128">
        <v>252</v>
      </c>
      <c r="G17" s="128">
        <v>105</v>
      </c>
      <c r="H17" s="128"/>
      <c r="I17" s="128">
        <v>183</v>
      </c>
      <c r="J17" s="128">
        <v>830</v>
      </c>
      <c r="K17" s="128">
        <v>763</v>
      </c>
      <c r="L17" s="129"/>
      <c r="M17" s="129"/>
      <c r="N17" s="129"/>
      <c r="O17" s="129">
        <v>155</v>
      </c>
      <c r="P17" s="128">
        <v>-88</v>
      </c>
      <c r="Q17" s="130">
        <v>254</v>
      </c>
      <c r="R17" s="131">
        <v>75</v>
      </c>
      <c r="S17" s="131">
        <v>30</v>
      </c>
      <c r="T17" s="128">
        <v>100</v>
      </c>
      <c r="U17" s="128">
        <v>100</v>
      </c>
      <c r="V17" s="128"/>
      <c r="W17" s="128"/>
      <c r="X17" s="128">
        <v>22.5</v>
      </c>
      <c r="Y17" s="149">
        <v>6</v>
      </c>
      <c r="Z17" s="128">
        <v>20</v>
      </c>
      <c r="AA17" s="128">
        <v>0</v>
      </c>
      <c r="AB17" s="142" t="e">
        <v>#REF!</v>
      </c>
    </row>
    <row r="18" spans="1:32" ht="21.75" customHeight="1" x14ac:dyDescent="0.2">
      <c r="A18" s="125">
        <v>10</v>
      </c>
      <c r="B18" s="126" t="s">
        <v>36</v>
      </c>
      <c r="C18" s="127">
        <v>1655</v>
      </c>
      <c r="D18" s="127">
        <v>1331</v>
      </c>
      <c r="E18" s="127">
        <v>547</v>
      </c>
      <c r="F18" s="128">
        <v>259</v>
      </c>
      <c r="G18" s="128">
        <v>105</v>
      </c>
      <c r="H18" s="128"/>
      <c r="I18" s="128">
        <v>183</v>
      </c>
      <c r="J18" s="128">
        <v>784</v>
      </c>
      <c r="K18" s="128">
        <v>763</v>
      </c>
      <c r="L18" s="129"/>
      <c r="M18" s="129"/>
      <c r="N18" s="129"/>
      <c r="O18" s="129">
        <v>112</v>
      </c>
      <c r="P18" s="128">
        <v>-91</v>
      </c>
      <c r="Q18" s="130">
        <v>324</v>
      </c>
      <c r="R18" s="131">
        <v>50</v>
      </c>
      <c r="S18" s="131">
        <v>30</v>
      </c>
      <c r="T18" s="128">
        <v>100</v>
      </c>
      <c r="U18" s="128">
        <v>100</v>
      </c>
      <c r="V18" s="128"/>
      <c r="W18" s="128"/>
      <c r="X18" s="128">
        <v>22.5</v>
      </c>
      <c r="Y18" s="149">
        <v>6</v>
      </c>
      <c r="Z18" s="128"/>
      <c r="AA18" s="128">
        <v>115.24032000000001</v>
      </c>
      <c r="AB18" s="142" t="e">
        <v>#REF!</v>
      </c>
    </row>
    <row r="19" spans="1:32" ht="21.75" customHeight="1" x14ac:dyDescent="0.2">
      <c r="A19" s="125">
        <v>11</v>
      </c>
      <c r="B19" s="126" t="s">
        <v>37</v>
      </c>
      <c r="C19" s="127">
        <v>3756</v>
      </c>
      <c r="D19" s="127">
        <v>3484</v>
      </c>
      <c r="E19" s="127">
        <v>2116</v>
      </c>
      <c r="F19" s="128">
        <v>366</v>
      </c>
      <c r="G19" s="128">
        <v>237</v>
      </c>
      <c r="H19" s="128">
        <v>1100</v>
      </c>
      <c r="I19" s="128">
        <v>413</v>
      </c>
      <c r="J19" s="128">
        <v>1368</v>
      </c>
      <c r="K19" s="128">
        <v>1100</v>
      </c>
      <c r="L19" s="129">
        <v>277</v>
      </c>
      <c r="M19" s="129"/>
      <c r="N19" s="129"/>
      <c r="O19" s="129">
        <v>113</v>
      </c>
      <c r="P19" s="128">
        <v>-122</v>
      </c>
      <c r="Q19" s="130">
        <v>272</v>
      </c>
      <c r="R19" s="131">
        <v>105</v>
      </c>
      <c r="S19" s="131">
        <v>30</v>
      </c>
      <c r="T19" s="128">
        <v>100</v>
      </c>
      <c r="U19" s="128">
        <v>100</v>
      </c>
      <c r="V19" s="128"/>
      <c r="W19" s="128"/>
      <c r="X19" s="128">
        <v>22.5</v>
      </c>
      <c r="Y19" s="149">
        <v>14</v>
      </c>
      <c r="Z19" s="128"/>
      <c r="AA19" s="128">
        <v>0</v>
      </c>
      <c r="AB19" s="142" t="e">
        <v>#REF!</v>
      </c>
    </row>
    <row r="20" spans="1:32" ht="21.75" customHeight="1" x14ac:dyDescent="0.2">
      <c r="A20" s="125">
        <v>12</v>
      </c>
      <c r="B20" s="126" t="s">
        <v>38</v>
      </c>
      <c r="C20" s="127">
        <v>2305</v>
      </c>
      <c r="D20" s="127">
        <v>1701</v>
      </c>
      <c r="E20" s="127">
        <v>757</v>
      </c>
      <c r="F20" s="128">
        <v>324</v>
      </c>
      <c r="G20" s="128">
        <v>158</v>
      </c>
      <c r="H20" s="128"/>
      <c r="I20" s="128">
        <v>275</v>
      </c>
      <c r="J20" s="128">
        <v>944</v>
      </c>
      <c r="K20" s="128">
        <v>913</v>
      </c>
      <c r="L20" s="129"/>
      <c r="M20" s="129"/>
      <c r="N20" s="129"/>
      <c r="O20" s="129">
        <v>136</v>
      </c>
      <c r="P20" s="128">
        <v>-105</v>
      </c>
      <c r="Q20" s="130">
        <v>604</v>
      </c>
      <c r="R20" s="131">
        <v>75</v>
      </c>
      <c r="S20" s="131">
        <v>30</v>
      </c>
      <c r="T20" s="128">
        <v>270</v>
      </c>
      <c r="U20" s="128">
        <v>100</v>
      </c>
      <c r="V20" s="128">
        <v>170</v>
      </c>
      <c r="W20" s="128">
        <v>100</v>
      </c>
      <c r="X20" s="128">
        <v>22.5</v>
      </c>
      <c r="Y20" s="149">
        <v>9</v>
      </c>
      <c r="Z20" s="128"/>
      <c r="AA20" s="128">
        <v>97.634159999999994</v>
      </c>
      <c r="AB20" s="142" t="e">
        <v>#REF!</v>
      </c>
    </row>
    <row r="21" spans="1:32" ht="21.75" customHeight="1" x14ac:dyDescent="0.2">
      <c r="A21" s="125">
        <v>13</v>
      </c>
      <c r="B21" s="126" t="s">
        <v>39</v>
      </c>
      <c r="C21" s="127">
        <v>1762</v>
      </c>
      <c r="D21" s="127">
        <v>1319</v>
      </c>
      <c r="E21" s="127">
        <v>522</v>
      </c>
      <c r="F21" s="128">
        <v>257</v>
      </c>
      <c r="G21" s="128">
        <v>97</v>
      </c>
      <c r="H21" s="128"/>
      <c r="I21" s="128">
        <v>168</v>
      </c>
      <c r="J21" s="128">
        <v>797</v>
      </c>
      <c r="K21" s="128">
        <v>744</v>
      </c>
      <c r="L21" s="129"/>
      <c r="M21" s="129"/>
      <c r="N21" s="129"/>
      <c r="O21" s="129">
        <v>140</v>
      </c>
      <c r="P21" s="128">
        <v>-87</v>
      </c>
      <c r="Q21" s="130">
        <v>443</v>
      </c>
      <c r="R21" s="131">
        <v>80</v>
      </c>
      <c r="S21" s="131">
        <v>30</v>
      </c>
      <c r="T21" s="128">
        <v>100</v>
      </c>
      <c r="U21" s="128">
        <v>100</v>
      </c>
      <c r="V21" s="128"/>
      <c r="W21" s="128"/>
      <c r="X21" s="128">
        <v>22.5</v>
      </c>
      <c r="Y21" s="149">
        <v>6</v>
      </c>
      <c r="Z21" s="128"/>
      <c r="AA21" s="128">
        <v>204.07140000000001</v>
      </c>
      <c r="AB21" s="142" t="e">
        <v>#REF!</v>
      </c>
    </row>
    <row r="22" spans="1:32" ht="21.75" customHeight="1" x14ac:dyDescent="0.2">
      <c r="A22" s="125">
        <v>14</v>
      </c>
      <c r="B22" s="126" t="s">
        <v>40</v>
      </c>
      <c r="C22" s="127">
        <v>1495</v>
      </c>
      <c r="D22" s="127">
        <v>1226</v>
      </c>
      <c r="E22" s="127">
        <v>481</v>
      </c>
      <c r="F22" s="128">
        <v>216</v>
      </c>
      <c r="G22" s="128">
        <v>97</v>
      </c>
      <c r="H22" s="128"/>
      <c r="I22" s="128">
        <v>168</v>
      </c>
      <c r="J22" s="128">
        <v>745</v>
      </c>
      <c r="K22" s="128">
        <v>734</v>
      </c>
      <c r="L22" s="129"/>
      <c r="M22" s="129"/>
      <c r="N22" s="129"/>
      <c r="O22" s="129">
        <v>92</v>
      </c>
      <c r="P22" s="128">
        <v>-81</v>
      </c>
      <c r="Q22" s="130">
        <v>269</v>
      </c>
      <c r="R22" s="131">
        <v>110</v>
      </c>
      <c r="S22" s="131">
        <v>30</v>
      </c>
      <c r="T22" s="128">
        <v>100</v>
      </c>
      <c r="U22" s="128">
        <v>100</v>
      </c>
      <c r="V22" s="128"/>
      <c r="W22" s="128"/>
      <c r="X22" s="128">
        <v>22.5</v>
      </c>
      <c r="Y22" s="149">
        <v>6</v>
      </c>
      <c r="Z22" s="128"/>
      <c r="AA22" s="128">
        <v>0</v>
      </c>
      <c r="AB22" s="142" t="e">
        <v>#REF!</v>
      </c>
    </row>
    <row r="23" spans="1:32" ht="21.75" customHeight="1" x14ac:dyDescent="0.2">
      <c r="A23" s="125">
        <v>15</v>
      </c>
      <c r="B23" s="126" t="s">
        <v>41</v>
      </c>
      <c r="C23" s="127">
        <v>1548</v>
      </c>
      <c r="D23" s="127">
        <v>1309</v>
      </c>
      <c r="E23" s="127">
        <v>509</v>
      </c>
      <c r="F23" s="128">
        <v>221</v>
      </c>
      <c r="G23" s="128">
        <v>105</v>
      </c>
      <c r="H23" s="128"/>
      <c r="I23" s="128">
        <v>183</v>
      </c>
      <c r="J23" s="128">
        <v>800</v>
      </c>
      <c r="K23" s="128">
        <v>750</v>
      </c>
      <c r="L23" s="129"/>
      <c r="M23" s="129"/>
      <c r="N23" s="129"/>
      <c r="O23" s="129">
        <v>129</v>
      </c>
      <c r="P23" s="128">
        <v>-79</v>
      </c>
      <c r="Q23" s="130">
        <v>239</v>
      </c>
      <c r="R23" s="131">
        <v>80</v>
      </c>
      <c r="S23" s="131">
        <v>30</v>
      </c>
      <c r="T23" s="128">
        <v>100</v>
      </c>
      <c r="U23" s="128">
        <v>100</v>
      </c>
      <c r="V23" s="128"/>
      <c r="W23" s="128"/>
      <c r="X23" s="128">
        <v>22.5</v>
      </c>
      <c r="Y23" s="149">
        <v>6</v>
      </c>
      <c r="Z23" s="128"/>
      <c r="AA23" s="128">
        <v>0</v>
      </c>
      <c r="AB23" s="142" t="e">
        <v>#REF!</v>
      </c>
    </row>
    <row r="24" spans="1:32" ht="21.75" customHeight="1" x14ac:dyDescent="0.2">
      <c r="A24" s="125">
        <v>16</v>
      </c>
      <c r="B24" s="126" t="s">
        <v>42</v>
      </c>
      <c r="C24" s="127">
        <v>1573</v>
      </c>
      <c r="D24" s="127">
        <v>1245</v>
      </c>
      <c r="E24" s="127">
        <v>482</v>
      </c>
      <c r="F24" s="128">
        <v>241</v>
      </c>
      <c r="G24" s="128">
        <v>88</v>
      </c>
      <c r="H24" s="128"/>
      <c r="I24" s="128">
        <v>153</v>
      </c>
      <c r="J24" s="128">
        <v>763</v>
      </c>
      <c r="K24" s="128">
        <v>723</v>
      </c>
      <c r="L24" s="129"/>
      <c r="M24" s="129"/>
      <c r="N24" s="129"/>
      <c r="O24" s="129">
        <v>136</v>
      </c>
      <c r="P24" s="128">
        <v>-96</v>
      </c>
      <c r="Q24" s="130">
        <v>328</v>
      </c>
      <c r="R24" s="131">
        <v>55</v>
      </c>
      <c r="S24" s="131">
        <v>30</v>
      </c>
      <c r="T24" s="128">
        <v>100</v>
      </c>
      <c r="U24" s="128">
        <v>100</v>
      </c>
      <c r="V24" s="128">
        <v>170</v>
      </c>
      <c r="W24" s="128">
        <v>100</v>
      </c>
      <c r="X24" s="128">
        <v>22.5</v>
      </c>
      <c r="Y24" s="149">
        <v>5</v>
      </c>
      <c r="Z24" s="128"/>
      <c r="AA24" s="128">
        <v>15</v>
      </c>
      <c r="AB24" s="142" t="e">
        <v>#REF!</v>
      </c>
    </row>
    <row r="25" spans="1:32" ht="21.75" customHeight="1" x14ac:dyDescent="0.2">
      <c r="A25" s="125">
        <v>17</v>
      </c>
      <c r="B25" s="126" t="s">
        <v>157</v>
      </c>
      <c r="C25" s="127">
        <v>1603</v>
      </c>
      <c r="D25" s="127">
        <v>1328</v>
      </c>
      <c r="E25" s="127">
        <v>572</v>
      </c>
      <c r="F25" s="128">
        <v>259</v>
      </c>
      <c r="G25" s="128">
        <v>114</v>
      </c>
      <c r="H25" s="128"/>
      <c r="I25" s="128">
        <v>199</v>
      </c>
      <c r="J25" s="128">
        <v>756</v>
      </c>
      <c r="K25" s="128">
        <v>771</v>
      </c>
      <c r="L25" s="129"/>
      <c r="M25" s="129"/>
      <c r="N25" s="129"/>
      <c r="O25" s="129">
        <v>83</v>
      </c>
      <c r="P25" s="128">
        <v>-98</v>
      </c>
      <c r="Q25" s="130">
        <v>275</v>
      </c>
      <c r="R25" s="131">
        <v>95</v>
      </c>
      <c r="S25" s="131">
        <v>30</v>
      </c>
      <c r="T25" s="128">
        <v>100</v>
      </c>
      <c r="U25" s="128">
        <v>100</v>
      </c>
      <c r="V25" s="128"/>
      <c r="W25" s="128"/>
      <c r="X25" s="128">
        <v>22.5</v>
      </c>
      <c r="Y25" s="149">
        <v>7</v>
      </c>
      <c r="Z25" s="128">
        <v>20</v>
      </c>
      <c r="AA25" s="128">
        <v>0</v>
      </c>
      <c r="AB25" s="142" t="e">
        <v>#REF!</v>
      </c>
    </row>
    <row r="26" spans="1:32" ht="21.75" customHeight="1" x14ac:dyDescent="0.2">
      <c r="A26" s="125">
        <v>18</v>
      </c>
      <c r="B26" s="126" t="s">
        <v>44</v>
      </c>
      <c r="C26" s="127">
        <v>3548</v>
      </c>
      <c r="D26" s="127">
        <v>3286</v>
      </c>
      <c r="E26" s="127">
        <v>2292</v>
      </c>
      <c r="F26" s="128">
        <v>259</v>
      </c>
      <c r="G26" s="128">
        <v>158</v>
      </c>
      <c r="H26" s="128">
        <v>1600</v>
      </c>
      <c r="I26" s="128">
        <v>275</v>
      </c>
      <c r="J26" s="128">
        <v>994</v>
      </c>
      <c r="K26" s="128">
        <v>898</v>
      </c>
      <c r="L26" s="129"/>
      <c r="M26" s="129"/>
      <c r="N26" s="129"/>
      <c r="O26" s="129">
        <v>186</v>
      </c>
      <c r="P26" s="128">
        <v>-90</v>
      </c>
      <c r="Q26" s="130">
        <v>262</v>
      </c>
      <c r="R26" s="131">
        <v>80</v>
      </c>
      <c r="S26" s="131">
        <v>30</v>
      </c>
      <c r="T26" s="128">
        <v>100</v>
      </c>
      <c r="U26" s="128">
        <v>100</v>
      </c>
      <c r="V26" s="128"/>
      <c r="W26" s="128"/>
      <c r="X26" s="128">
        <v>22.5</v>
      </c>
      <c r="Y26" s="149">
        <v>9</v>
      </c>
      <c r="Z26" s="128">
        <v>20</v>
      </c>
      <c r="AA26" s="128">
        <v>0</v>
      </c>
      <c r="AB26" s="142" t="e">
        <v>#REF!</v>
      </c>
    </row>
    <row r="27" spans="1:32" ht="21.75" customHeight="1" x14ac:dyDescent="0.2">
      <c r="A27" s="125">
        <v>19</v>
      </c>
      <c r="B27" s="268" t="s">
        <v>45</v>
      </c>
      <c r="C27" s="127">
        <v>2411</v>
      </c>
      <c r="D27" s="127">
        <v>1870</v>
      </c>
      <c r="E27" s="127">
        <v>1154</v>
      </c>
      <c r="F27" s="128">
        <v>529</v>
      </c>
      <c r="G27" s="128">
        <v>228</v>
      </c>
      <c r="H27" s="128"/>
      <c r="I27" s="128">
        <v>397</v>
      </c>
      <c r="J27" s="128">
        <v>716</v>
      </c>
      <c r="K27" s="128">
        <v>1141</v>
      </c>
      <c r="L27" s="129">
        <v>-97</v>
      </c>
      <c r="M27" s="129"/>
      <c r="N27" s="129">
        <v>-380</v>
      </c>
      <c r="O27" s="129">
        <v>174</v>
      </c>
      <c r="P27" s="128">
        <v>-122</v>
      </c>
      <c r="Q27" s="130">
        <v>541</v>
      </c>
      <c r="R27" s="131">
        <v>180</v>
      </c>
      <c r="S27" s="131">
        <v>30</v>
      </c>
      <c r="T27" s="128">
        <v>100</v>
      </c>
      <c r="U27" s="128">
        <v>100</v>
      </c>
      <c r="V27" s="128"/>
      <c r="W27" s="128"/>
      <c r="X27" s="128">
        <v>22.5</v>
      </c>
      <c r="Y27" s="149">
        <v>13</v>
      </c>
      <c r="Z27" s="128"/>
      <c r="AA27" s="128">
        <v>195.26831999999999</v>
      </c>
      <c r="AB27" s="142" t="e">
        <v>#REF!</v>
      </c>
    </row>
    <row r="28" spans="1:32" ht="21.75" customHeight="1" x14ac:dyDescent="0.2">
      <c r="A28" s="125">
        <v>20</v>
      </c>
      <c r="B28" s="126" t="s">
        <v>46</v>
      </c>
      <c r="C28" s="127">
        <v>2680</v>
      </c>
      <c r="D28" s="127">
        <v>1668</v>
      </c>
      <c r="E28" s="127">
        <v>701</v>
      </c>
      <c r="F28" s="128">
        <v>292</v>
      </c>
      <c r="G28" s="128">
        <v>149</v>
      </c>
      <c r="H28" s="128"/>
      <c r="I28" s="128">
        <v>260</v>
      </c>
      <c r="J28" s="128">
        <v>967</v>
      </c>
      <c r="K28" s="128">
        <v>929</v>
      </c>
      <c r="L28" s="129">
        <v>-117</v>
      </c>
      <c r="M28" s="129">
        <v>100</v>
      </c>
      <c r="N28" s="129"/>
      <c r="O28" s="129">
        <v>152</v>
      </c>
      <c r="P28" s="128">
        <v>-97</v>
      </c>
      <c r="Q28" s="130">
        <v>1012</v>
      </c>
      <c r="R28" s="131">
        <v>185</v>
      </c>
      <c r="S28" s="131">
        <v>30</v>
      </c>
      <c r="T28" s="128">
        <v>270</v>
      </c>
      <c r="U28" s="128">
        <v>100</v>
      </c>
      <c r="V28" s="128">
        <v>170</v>
      </c>
      <c r="W28" s="128">
        <v>100</v>
      </c>
      <c r="X28" s="128">
        <v>22.5</v>
      </c>
      <c r="Y28" s="149">
        <v>9</v>
      </c>
      <c r="Z28" s="128"/>
      <c r="AA28" s="128">
        <v>395.26832000000002</v>
      </c>
      <c r="AB28" s="142" t="e">
        <v>#REF!</v>
      </c>
    </row>
    <row r="29" spans="1:32" ht="21.75" customHeight="1" x14ac:dyDescent="0.2">
      <c r="A29" s="125">
        <v>21</v>
      </c>
      <c r="B29" s="126" t="s">
        <v>47</v>
      </c>
      <c r="C29" s="127">
        <v>2129</v>
      </c>
      <c r="D29" s="127">
        <v>1521</v>
      </c>
      <c r="E29" s="127">
        <v>668</v>
      </c>
      <c r="F29" s="128">
        <v>355</v>
      </c>
      <c r="G29" s="128">
        <v>114</v>
      </c>
      <c r="H29" s="128"/>
      <c r="I29" s="128">
        <v>199</v>
      </c>
      <c r="J29" s="128">
        <v>853</v>
      </c>
      <c r="K29" s="128">
        <v>776</v>
      </c>
      <c r="L29" s="129"/>
      <c r="M29" s="129"/>
      <c r="N29" s="129"/>
      <c r="O29" s="129">
        <v>178</v>
      </c>
      <c r="P29" s="128">
        <v>-101</v>
      </c>
      <c r="Q29" s="130">
        <v>608</v>
      </c>
      <c r="R29" s="131">
        <v>100</v>
      </c>
      <c r="S29" s="131">
        <v>30</v>
      </c>
      <c r="T29" s="128">
        <v>270</v>
      </c>
      <c r="U29" s="128">
        <v>100</v>
      </c>
      <c r="V29" s="128">
        <v>170</v>
      </c>
      <c r="W29" s="128">
        <v>70</v>
      </c>
      <c r="X29" s="128">
        <v>22.5</v>
      </c>
      <c r="Y29" s="149">
        <v>7</v>
      </c>
      <c r="Z29" s="128">
        <v>20</v>
      </c>
      <c r="AA29" s="128">
        <v>88.831080000000014</v>
      </c>
      <c r="AB29" s="142" t="e">
        <v>#REF!</v>
      </c>
    </row>
    <row r="30" spans="1:32" ht="21.75" customHeight="1" x14ac:dyDescent="0.2">
      <c r="A30" s="125">
        <v>22</v>
      </c>
      <c r="B30" s="126" t="s">
        <v>48</v>
      </c>
      <c r="C30" s="127">
        <v>1555</v>
      </c>
      <c r="D30" s="127">
        <v>1246</v>
      </c>
      <c r="E30" s="127">
        <v>500</v>
      </c>
      <c r="F30" s="128">
        <v>259</v>
      </c>
      <c r="G30" s="128">
        <v>88</v>
      </c>
      <c r="H30" s="128"/>
      <c r="I30" s="128">
        <v>153</v>
      </c>
      <c r="J30" s="128">
        <v>746</v>
      </c>
      <c r="K30" s="128">
        <v>697</v>
      </c>
      <c r="L30" s="129"/>
      <c r="M30" s="129"/>
      <c r="N30" s="129"/>
      <c r="O30" s="129">
        <v>145</v>
      </c>
      <c r="P30" s="128">
        <v>-96</v>
      </c>
      <c r="Q30" s="130">
        <v>309</v>
      </c>
      <c r="R30" s="131">
        <v>80</v>
      </c>
      <c r="S30" s="131">
        <v>30</v>
      </c>
      <c r="T30" s="128">
        <v>100</v>
      </c>
      <c r="U30" s="128">
        <v>100</v>
      </c>
      <c r="V30" s="128"/>
      <c r="W30" s="128"/>
      <c r="X30" s="128">
        <v>22.5</v>
      </c>
      <c r="Y30" s="149">
        <v>5</v>
      </c>
      <c r="Z30" s="128"/>
      <c r="AA30" s="128">
        <v>71.224919999999997</v>
      </c>
      <c r="AB30" s="142" t="e">
        <v>#REF!</v>
      </c>
    </row>
    <row r="32" spans="1:32" ht="15" x14ac:dyDescent="0.2">
      <c r="B32" s="134" t="s">
        <v>199</v>
      </c>
      <c r="C32" s="134"/>
      <c r="D32" s="133" t="s">
        <v>225</v>
      </c>
      <c r="E32" s="133"/>
      <c r="F32" s="134"/>
      <c r="G32" s="134"/>
      <c r="H32" s="134"/>
      <c r="I32" s="134"/>
      <c r="J32" s="134"/>
      <c r="K32" s="134"/>
      <c r="L32" s="132"/>
      <c r="M32" s="132"/>
      <c r="N32" s="132"/>
      <c r="O32" s="132"/>
      <c r="Q32" s="133"/>
      <c r="R32" s="133"/>
      <c r="S32" s="133"/>
      <c r="T32" s="133"/>
      <c r="U32" s="133"/>
      <c r="V32" s="133"/>
      <c r="W32" s="133"/>
      <c r="X32" s="133"/>
      <c r="Y32" s="150"/>
      <c r="Z32" s="133"/>
      <c r="AA32" s="133"/>
      <c r="AB32" s="133"/>
      <c r="AC32" s="133"/>
      <c r="AD32" s="133"/>
      <c r="AE32" s="133"/>
      <c r="AF32" s="133"/>
    </row>
    <row r="33" spans="2:32" ht="15" x14ac:dyDescent="0.2">
      <c r="B33" s="134"/>
      <c r="C33" s="134"/>
      <c r="D33" s="133" t="s">
        <v>226</v>
      </c>
      <c r="E33" s="133"/>
      <c r="F33" s="134"/>
      <c r="G33" s="134"/>
      <c r="H33" s="134"/>
      <c r="I33" s="134"/>
      <c r="J33" s="134"/>
      <c r="K33" s="133"/>
      <c r="L33" s="133"/>
      <c r="M33" s="133"/>
      <c r="N33" s="133"/>
      <c r="O33" s="133"/>
      <c r="Q33" s="133"/>
      <c r="R33" s="133"/>
      <c r="S33" s="133"/>
      <c r="T33" s="133"/>
      <c r="U33" s="133"/>
      <c r="V33" s="133"/>
      <c r="W33" s="133"/>
      <c r="X33" s="133"/>
      <c r="Y33" s="150"/>
      <c r="Z33" s="133"/>
      <c r="AA33" s="133"/>
      <c r="AB33" s="133"/>
      <c r="AC33" s="133"/>
      <c r="AD33" s="133"/>
      <c r="AE33" s="133"/>
      <c r="AF33" s="133"/>
    </row>
  </sheetData>
  <mergeCells count="22">
    <mergeCell ref="Z1:AA1"/>
    <mergeCell ref="Y6:Y7"/>
    <mergeCell ref="Q6:Q7"/>
    <mergeCell ref="R6:R7"/>
    <mergeCell ref="A3:AA3"/>
    <mergeCell ref="J6:J7"/>
    <mergeCell ref="A2:AA2"/>
    <mergeCell ref="A5:A7"/>
    <mergeCell ref="B5:B7"/>
    <mergeCell ref="C5:C7"/>
    <mergeCell ref="D5:P5"/>
    <mergeCell ref="Q5:AA5"/>
    <mergeCell ref="D6:D7"/>
    <mergeCell ref="E6:I6"/>
    <mergeCell ref="K6:P6"/>
    <mergeCell ref="S6:S7"/>
    <mergeCell ref="Z4:AA4"/>
    <mergeCell ref="T6:T7"/>
    <mergeCell ref="U6:V6"/>
    <mergeCell ref="Z6:Z7"/>
    <mergeCell ref="AA6:AA7"/>
    <mergeCell ref="X6:X7"/>
  </mergeCells>
  <conditionalFormatting sqref="B9:B30">
    <cfRule type="duplicateValues" dxfId="0" priority="1"/>
  </conditionalFormatting>
  <pageMargins left="0.7" right="0.6" top="0.75" bottom="0.75" header="0.3" footer="0.3"/>
  <pageSetup paperSize="9" scale="57"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3" sqref="A3"/>
    </sheetView>
  </sheetViews>
  <sheetFormatPr defaultRowHeight="15.75" x14ac:dyDescent="0.3"/>
  <cols>
    <col min="1" max="1" width="5.6640625" style="159" customWidth="1"/>
    <col min="2" max="2" width="21.44140625" style="66" customWidth="1"/>
    <col min="3" max="3" width="16.5546875" style="66" customWidth="1"/>
    <col min="4" max="4" width="25.21875" style="66" customWidth="1"/>
    <col min="5" max="5" width="11.44140625" style="72" customWidth="1"/>
    <col min="6" max="6" width="13.109375" style="66" customWidth="1"/>
    <col min="7" max="16384" width="8.88671875" style="66"/>
  </cols>
  <sheetData>
    <row r="1" spans="1:7" x14ac:dyDescent="0.3">
      <c r="A1" s="369" t="s">
        <v>322</v>
      </c>
      <c r="B1" s="369"/>
      <c r="C1" s="369"/>
      <c r="D1" s="369"/>
      <c r="E1" s="369"/>
      <c r="F1" s="369"/>
      <c r="G1" s="369"/>
    </row>
    <row r="2" spans="1:7" x14ac:dyDescent="0.3">
      <c r="A2" s="370" t="str">
        <f>+'Mục tiêu'!A3</f>
        <v>(Kèm theo  Tờ trình số 253/TTr-UBND ngày  04/12/2023 của UBND huyện )</v>
      </c>
      <c r="B2" s="370"/>
      <c r="C2" s="370"/>
      <c r="D2" s="370"/>
      <c r="E2" s="370"/>
      <c r="F2" s="370"/>
      <c r="G2" s="370"/>
    </row>
    <row r="3" spans="1:7" x14ac:dyDescent="0.3">
      <c r="F3" s="481" t="s">
        <v>0</v>
      </c>
      <c r="G3" s="481"/>
    </row>
    <row r="4" spans="1:7" s="159" customFormat="1" ht="94.5" x14ac:dyDescent="0.3">
      <c r="A4" s="241" t="s">
        <v>1</v>
      </c>
      <c r="B4" s="241" t="s">
        <v>323</v>
      </c>
      <c r="C4" s="241" t="s">
        <v>324</v>
      </c>
      <c r="D4" s="241" t="s">
        <v>325</v>
      </c>
      <c r="E4" s="61" t="s">
        <v>326</v>
      </c>
      <c r="F4" s="241" t="s">
        <v>327</v>
      </c>
      <c r="G4" s="241" t="s">
        <v>25</v>
      </c>
    </row>
    <row r="5" spans="1:7" s="159" customFormat="1" x14ac:dyDescent="0.3">
      <c r="A5" s="242"/>
      <c r="B5" s="242" t="s">
        <v>94</v>
      </c>
      <c r="C5" s="242"/>
      <c r="D5" s="242"/>
      <c r="E5" s="61">
        <f>SUM(E6:E8)</f>
        <v>13560</v>
      </c>
      <c r="F5" s="61">
        <f>SUM(F6:F8)</f>
        <v>5100</v>
      </c>
      <c r="G5" s="242"/>
    </row>
    <row r="6" spans="1:7" ht="63" x14ac:dyDescent="0.3">
      <c r="A6" s="242">
        <v>1</v>
      </c>
      <c r="B6" s="71" t="s">
        <v>328</v>
      </c>
      <c r="C6" s="71" t="s">
        <v>329</v>
      </c>
      <c r="D6" s="71" t="s">
        <v>330</v>
      </c>
      <c r="E6" s="69">
        <v>6860</v>
      </c>
      <c r="F6" s="71">
        <v>2400</v>
      </c>
      <c r="G6" s="71"/>
    </row>
    <row r="7" spans="1:7" ht="63" x14ac:dyDescent="0.3">
      <c r="A7" s="242">
        <v>2</v>
      </c>
      <c r="B7" s="71" t="s">
        <v>331</v>
      </c>
      <c r="C7" s="71" t="s">
        <v>332</v>
      </c>
      <c r="D7" s="71" t="s">
        <v>335</v>
      </c>
      <c r="E7" s="69">
        <v>4700</v>
      </c>
      <c r="F7" s="71">
        <v>1600</v>
      </c>
      <c r="G7" s="71"/>
    </row>
    <row r="8" spans="1:7" ht="63" x14ac:dyDescent="0.3">
      <c r="A8" s="242">
        <v>3</v>
      </c>
      <c r="B8" s="71" t="s">
        <v>333</v>
      </c>
      <c r="C8" s="71" t="s">
        <v>334</v>
      </c>
      <c r="D8" s="71" t="s">
        <v>336</v>
      </c>
      <c r="E8" s="69">
        <v>2000</v>
      </c>
      <c r="F8" s="71">
        <v>1100</v>
      </c>
      <c r="G8" s="71"/>
    </row>
  </sheetData>
  <mergeCells count="3">
    <mergeCell ref="A1:G1"/>
    <mergeCell ref="F3:G3"/>
    <mergeCell ref="A2:G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selection activeCell="A6" sqref="A6"/>
    </sheetView>
  </sheetViews>
  <sheetFormatPr defaultRowHeight="16.5" x14ac:dyDescent="0.25"/>
  <cols>
    <col min="1" max="1" width="7" style="176" customWidth="1"/>
    <col min="2" max="2" width="39.44140625" style="177" customWidth="1"/>
    <col min="3" max="5" width="11" style="178" customWidth="1"/>
    <col min="6" max="6" width="10" style="186" customWidth="1"/>
    <col min="7" max="16384" width="8.88671875" style="177"/>
  </cols>
  <sheetData>
    <row r="1" spans="1:6" ht="22.5" customHeight="1" x14ac:dyDescent="0.25">
      <c r="E1" s="339" t="s">
        <v>340</v>
      </c>
      <c r="F1" s="339"/>
    </row>
    <row r="2" spans="1:6" x14ac:dyDescent="0.25">
      <c r="A2" s="340" t="s">
        <v>275</v>
      </c>
      <c r="B2" s="340"/>
      <c r="C2" s="340"/>
      <c r="D2" s="340"/>
      <c r="E2" s="340"/>
      <c r="F2" s="340"/>
    </row>
    <row r="3" spans="1:6" x14ac:dyDescent="0.25">
      <c r="A3" s="341" t="str">
        <f>+CĐĐP!A3</f>
        <v>(Kèm theo  Tờ trình số 253/TTr-UBND ngày  04/12/2023 của UBND huyện )</v>
      </c>
      <c r="B3" s="341"/>
      <c r="C3" s="341"/>
      <c r="D3" s="341"/>
      <c r="E3" s="341"/>
      <c r="F3" s="341"/>
    </row>
    <row r="4" spans="1:6" hidden="1" x14ac:dyDescent="0.25">
      <c r="A4" s="341" t="str">
        <f>+[1]b17!A4</f>
        <v>(Kèm theo Tờ trình số             /TT-UBND ngày      /11/2022 của UBND huyện)</v>
      </c>
      <c r="B4" s="341"/>
      <c r="C4" s="341"/>
      <c r="D4" s="341"/>
      <c r="E4" s="341"/>
      <c r="F4" s="341"/>
    </row>
    <row r="5" spans="1:6" hidden="1" x14ac:dyDescent="0.25">
      <c r="A5" s="341" t="str">
        <f>+[1]b17!A5</f>
        <v>(Kèm theo Nghị quyết số             /NQ-HĐND ngày      /11/2022 của HĐND huyện)</v>
      </c>
      <c r="B5" s="341"/>
      <c r="C5" s="341"/>
      <c r="D5" s="341"/>
      <c r="E5" s="341"/>
      <c r="F5" s="341"/>
    </row>
    <row r="6" spans="1:6" ht="18.75" customHeight="1" x14ac:dyDescent="0.25">
      <c r="E6" s="347" t="s">
        <v>142</v>
      </c>
      <c r="F6" s="347"/>
    </row>
    <row r="7" spans="1:6" ht="31.5" customHeight="1" x14ac:dyDescent="0.25">
      <c r="A7" s="345" t="s">
        <v>1</v>
      </c>
      <c r="B7" s="345" t="s">
        <v>106</v>
      </c>
      <c r="C7" s="346" t="s">
        <v>313</v>
      </c>
      <c r="D7" s="346" t="s">
        <v>90</v>
      </c>
      <c r="E7" s="346" t="s">
        <v>164</v>
      </c>
      <c r="F7" s="348" t="s">
        <v>345</v>
      </c>
    </row>
    <row r="8" spans="1:6" ht="31.5" customHeight="1" x14ac:dyDescent="0.25">
      <c r="A8" s="345"/>
      <c r="B8" s="345"/>
      <c r="C8" s="346"/>
      <c r="D8" s="346"/>
      <c r="E8" s="346"/>
      <c r="F8" s="349"/>
    </row>
    <row r="9" spans="1:6" ht="18.75" customHeight="1" x14ac:dyDescent="0.25">
      <c r="A9" s="179" t="s">
        <v>110</v>
      </c>
      <c r="B9" s="180" t="s">
        <v>260</v>
      </c>
      <c r="C9" s="181"/>
      <c r="D9" s="181"/>
      <c r="E9" s="181"/>
      <c r="F9" s="182"/>
    </row>
    <row r="10" spans="1:6" ht="18.75" customHeight="1" x14ac:dyDescent="0.25">
      <c r="A10" s="179" t="s">
        <v>8</v>
      </c>
      <c r="B10" s="180" t="s">
        <v>261</v>
      </c>
      <c r="C10" s="181">
        <v>1079261.5</v>
      </c>
      <c r="D10" s="181">
        <v>1653931.7018158</v>
      </c>
      <c r="E10" s="181">
        <v>1258567</v>
      </c>
      <c r="F10" s="247">
        <v>116.61372151234895</v>
      </c>
    </row>
    <row r="11" spans="1:6" ht="18.75" customHeight="1" x14ac:dyDescent="0.25">
      <c r="A11" s="183">
        <v>1</v>
      </c>
      <c r="B11" s="184" t="s">
        <v>262</v>
      </c>
      <c r="C11" s="185">
        <v>606832</v>
      </c>
      <c r="D11" s="185">
        <v>652378.45357280003</v>
      </c>
      <c r="E11" s="185">
        <v>606696</v>
      </c>
      <c r="F11" s="248">
        <v>99.977588525324961</v>
      </c>
    </row>
    <row r="12" spans="1:6" ht="18.75" customHeight="1" x14ac:dyDescent="0.25">
      <c r="A12" s="183">
        <v>2</v>
      </c>
      <c r="B12" s="184" t="s">
        <v>263</v>
      </c>
      <c r="C12" s="185">
        <v>472429.5</v>
      </c>
      <c r="D12" s="185">
        <v>515127.52899999998</v>
      </c>
      <c r="E12" s="185">
        <v>477468</v>
      </c>
      <c r="F12" s="248">
        <v>101.06650833616445</v>
      </c>
    </row>
    <row r="13" spans="1:6" ht="18.75" customHeight="1" x14ac:dyDescent="0.25">
      <c r="A13" s="183" t="s">
        <v>160</v>
      </c>
      <c r="B13" s="184" t="s">
        <v>264</v>
      </c>
      <c r="C13" s="185">
        <v>462672</v>
      </c>
      <c r="D13" s="185">
        <v>462672</v>
      </c>
      <c r="E13" s="185">
        <v>463272</v>
      </c>
      <c r="F13" s="248">
        <v>100.12968150223051</v>
      </c>
    </row>
    <row r="14" spans="1:6" ht="18.75" customHeight="1" x14ac:dyDescent="0.25">
      <c r="A14" s="183" t="s">
        <v>160</v>
      </c>
      <c r="B14" s="184" t="s">
        <v>265</v>
      </c>
      <c r="C14" s="185">
        <v>9757.5</v>
      </c>
      <c r="D14" s="185">
        <v>52455.529000000002</v>
      </c>
      <c r="E14" s="185">
        <v>14196</v>
      </c>
      <c r="F14" s="248">
        <v>145.48808608762491</v>
      </c>
    </row>
    <row r="15" spans="1:6" ht="18.75" customHeight="1" x14ac:dyDescent="0.25">
      <c r="A15" s="183">
        <v>3</v>
      </c>
      <c r="B15" s="184" t="s">
        <v>266</v>
      </c>
      <c r="C15" s="185"/>
      <c r="D15" s="185">
        <v>11335.636839000001</v>
      </c>
      <c r="E15" s="185"/>
      <c r="F15" s="248" t="s">
        <v>392</v>
      </c>
    </row>
    <row r="16" spans="1:6" ht="18.75" customHeight="1" x14ac:dyDescent="0.25">
      <c r="A16" s="183">
        <v>4</v>
      </c>
      <c r="B16" s="184" t="s">
        <v>276</v>
      </c>
      <c r="C16" s="185"/>
      <c r="D16" s="185"/>
      <c r="E16" s="185">
        <v>143607</v>
      </c>
      <c r="F16" s="248" t="s">
        <v>392</v>
      </c>
    </row>
    <row r="17" spans="1:7" ht="18.75" customHeight="1" x14ac:dyDescent="0.25">
      <c r="A17" s="183">
        <v>5</v>
      </c>
      <c r="B17" s="184" t="s">
        <v>218</v>
      </c>
      <c r="C17" s="185"/>
      <c r="D17" s="185"/>
      <c r="E17" s="185">
        <v>4274</v>
      </c>
      <c r="F17" s="248" t="s">
        <v>392</v>
      </c>
    </row>
    <row r="18" spans="1:7" ht="18.75" customHeight="1" x14ac:dyDescent="0.25">
      <c r="A18" s="183">
        <v>6</v>
      </c>
      <c r="B18" s="184" t="s">
        <v>267</v>
      </c>
      <c r="C18" s="185"/>
      <c r="D18" s="185">
        <v>473803.79630399996</v>
      </c>
      <c r="E18" s="185">
        <v>26522</v>
      </c>
      <c r="F18" s="248" t="s">
        <v>392</v>
      </c>
    </row>
    <row r="19" spans="1:7" ht="18.75" customHeight="1" x14ac:dyDescent="0.25">
      <c r="A19" s="183">
        <v>7</v>
      </c>
      <c r="B19" s="184" t="s">
        <v>268</v>
      </c>
      <c r="C19" s="185"/>
      <c r="D19" s="185">
        <v>1286.2861</v>
      </c>
      <c r="E19" s="185">
        <v>0</v>
      </c>
      <c r="F19" s="248" t="s">
        <v>392</v>
      </c>
    </row>
    <row r="20" spans="1:7" ht="18.75" customHeight="1" x14ac:dyDescent="0.25">
      <c r="A20" s="179" t="s">
        <v>20</v>
      </c>
      <c r="B20" s="180" t="s">
        <v>269</v>
      </c>
      <c r="C20" s="181">
        <v>1079261.5</v>
      </c>
      <c r="D20" s="181">
        <v>1653931.7018157998</v>
      </c>
      <c r="E20" s="181">
        <v>1258566.5159999998</v>
      </c>
      <c r="F20" s="247">
        <v>116.61367666686895</v>
      </c>
    </row>
    <row r="21" spans="1:7" ht="18.75" customHeight="1" x14ac:dyDescent="0.25">
      <c r="A21" s="183">
        <v>1</v>
      </c>
      <c r="B21" s="184" t="s">
        <v>270</v>
      </c>
      <c r="C21" s="185">
        <v>1061193</v>
      </c>
      <c r="D21" s="185">
        <v>1615774.7521297999</v>
      </c>
      <c r="E21" s="185">
        <v>1098643.5159999998</v>
      </c>
      <c r="F21" s="248">
        <v>103.52909564989589</v>
      </c>
    </row>
    <row r="22" spans="1:7" ht="18.75" customHeight="1" x14ac:dyDescent="0.25">
      <c r="A22" s="183"/>
      <c r="B22" s="233" t="s">
        <v>318</v>
      </c>
      <c r="C22" s="185">
        <v>490000</v>
      </c>
      <c r="D22" s="185">
        <v>842235.9852308</v>
      </c>
      <c r="E22" s="185">
        <v>490000</v>
      </c>
      <c r="F22" s="248">
        <v>100</v>
      </c>
    </row>
    <row r="23" spans="1:7" ht="18.75" customHeight="1" x14ac:dyDescent="0.25">
      <c r="A23" s="183"/>
      <c r="B23" s="233" t="s">
        <v>316</v>
      </c>
      <c r="C23" s="185">
        <v>548988</v>
      </c>
      <c r="D23" s="185">
        <v>756737.26689899992</v>
      </c>
      <c r="E23" s="185">
        <v>586173.51599999983</v>
      </c>
      <c r="F23" s="248">
        <v>106.77346608669038</v>
      </c>
      <c r="G23" s="250"/>
    </row>
    <row r="24" spans="1:7" ht="18.75" customHeight="1" x14ac:dyDescent="0.25">
      <c r="A24" s="183"/>
      <c r="B24" s="233" t="s">
        <v>317</v>
      </c>
      <c r="C24" s="185">
        <v>22205</v>
      </c>
      <c r="D24" s="185">
        <v>16801.5</v>
      </c>
      <c r="E24" s="185">
        <v>22470</v>
      </c>
      <c r="F24" s="248">
        <v>101.19342490430083</v>
      </c>
      <c r="G24" s="239"/>
    </row>
    <row r="25" spans="1:7" ht="18.75" customHeight="1" x14ac:dyDescent="0.25">
      <c r="A25" s="183">
        <v>2</v>
      </c>
      <c r="B25" s="234" t="s">
        <v>320</v>
      </c>
      <c r="C25" s="185">
        <v>18068.5</v>
      </c>
      <c r="D25" s="185">
        <v>24035.970999999998</v>
      </c>
      <c r="E25" s="185">
        <v>157803</v>
      </c>
      <c r="F25" s="248">
        <v>873.3597144201234</v>
      </c>
    </row>
    <row r="26" spans="1:7" ht="18.75" customHeight="1" x14ac:dyDescent="0.25">
      <c r="A26" s="183">
        <v>3</v>
      </c>
      <c r="B26" s="184" t="s">
        <v>319</v>
      </c>
      <c r="C26" s="185"/>
      <c r="D26" s="185"/>
      <c r="E26" s="185">
        <v>2120</v>
      </c>
      <c r="F26" s="248" t="s">
        <v>392</v>
      </c>
    </row>
    <row r="27" spans="1:7" ht="18.75" customHeight="1" x14ac:dyDescent="0.25">
      <c r="A27" s="183">
        <v>4</v>
      </c>
      <c r="B27" s="184" t="s">
        <v>343</v>
      </c>
      <c r="C27" s="185"/>
      <c r="D27" s="185">
        <v>14120.978685999999</v>
      </c>
      <c r="E27" s="185"/>
      <c r="F27" s="248" t="s">
        <v>392</v>
      </c>
    </row>
    <row r="28" spans="1:7" ht="18.75" customHeight="1" x14ac:dyDescent="0.25">
      <c r="A28" s="179" t="s">
        <v>271</v>
      </c>
      <c r="B28" s="180" t="s">
        <v>272</v>
      </c>
      <c r="C28" s="181"/>
      <c r="D28" s="181"/>
      <c r="E28" s="181"/>
      <c r="F28" s="247" t="s">
        <v>392</v>
      </c>
    </row>
    <row r="29" spans="1:7" ht="18.75" customHeight="1" x14ac:dyDescent="0.25">
      <c r="A29" s="179" t="s">
        <v>8</v>
      </c>
      <c r="B29" s="180" t="s">
        <v>261</v>
      </c>
      <c r="C29" s="181">
        <v>216709.5</v>
      </c>
      <c r="D29" s="181">
        <v>335273.39119886665</v>
      </c>
      <c r="E29" s="181">
        <v>248057</v>
      </c>
      <c r="F29" s="247">
        <v>114.46521726089533</v>
      </c>
    </row>
    <row r="30" spans="1:7" ht="18.75" customHeight="1" x14ac:dyDescent="0.25">
      <c r="A30" s="183">
        <v>1</v>
      </c>
      <c r="B30" s="184" t="s">
        <v>262</v>
      </c>
      <c r="C30" s="185">
        <v>100187</v>
      </c>
      <c r="D30" s="185">
        <v>121013.18785086667</v>
      </c>
      <c r="E30" s="185">
        <v>104450</v>
      </c>
      <c r="F30" s="248">
        <v>104.25504306946011</v>
      </c>
    </row>
    <row r="31" spans="1:7" ht="18.75" customHeight="1" x14ac:dyDescent="0.25">
      <c r="A31" s="183">
        <v>2</v>
      </c>
      <c r="B31" s="184" t="s">
        <v>263</v>
      </c>
      <c r="C31" s="185">
        <v>116522.5</v>
      </c>
      <c r="D31" s="185">
        <v>145555.47099999999</v>
      </c>
      <c r="E31" s="185">
        <v>143607</v>
      </c>
      <c r="F31" s="248">
        <v>123.24400866785385</v>
      </c>
    </row>
    <row r="32" spans="1:7" ht="18.75" customHeight="1" x14ac:dyDescent="0.25">
      <c r="A32" s="183" t="s">
        <v>160</v>
      </c>
      <c r="B32" s="184" t="s">
        <v>264</v>
      </c>
      <c r="C32" s="185">
        <v>97235</v>
      </c>
      <c r="D32" s="185">
        <v>97235</v>
      </c>
      <c r="E32" s="185">
        <v>96635</v>
      </c>
      <c r="F32" s="248">
        <v>99.382938242402432</v>
      </c>
    </row>
    <row r="33" spans="1:6" ht="18.75" customHeight="1" x14ac:dyDescent="0.25">
      <c r="A33" s="183" t="s">
        <v>160</v>
      </c>
      <c r="B33" s="184" t="s">
        <v>265</v>
      </c>
      <c r="C33" s="185">
        <v>19287.5</v>
      </c>
      <c r="D33" s="185">
        <v>48320.470999999998</v>
      </c>
      <c r="E33" s="185">
        <v>46972</v>
      </c>
      <c r="F33" s="248">
        <v>243.53596889176927</v>
      </c>
    </row>
    <row r="34" spans="1:6" ht="18.75" customHeight="1" x14ac:dyDescent="0.25">
      <c r="A34" s="183">
        <v>3</v>
      </c>
      <c r="B34" s="184" t="s">
        <v>266</v>
      </c>
      <c r="C34" s="185"/>
      <c r="D34" s="185">
        <v>7.1170210000000003</v>
      </c>
      <c r="E34" s="185"/>
      <c r="F34" s="248" t="s">
        <v>392</v>
      </c>
    </row>
    <row r="35" spans="1:6" ht="18.75" customHeight="1" x14ac:dyDescent="0.25">
      <c r="A35" s="183">
        <v>4</v>
      </c>
      <c r="B35" s="184" t="s">
        <v>276</v>
      </c>
      <c r="C35" s="185"/>
      <c r="D35" s="185"/>
      <c r="E35" s="185">
        <v>0</v>
      </c>
      <c r="F35" s="248" t="s">
        <v>392</v>
      </c>
    </row>
    <row r="36" spans="1:6" ht="18.75" customHeight="1" x14ac:dyDescent="0.25">
      <c r="A36" s="183">
        <v>5</v>
      </c>
      <c r="B36" s="184" t="s">
        <v>218</v>
      </c>
      <c r="C36" s="185"/>
      <c r="D36" s="185"/>
      <c r="E36" s="185">
        <v>0</v>
      </c>
      <c r="F36" s="248" t="s">
        <v>392</v>
      </c>
    </row>
    <row r="37" spans="1:6" ht="18.75" customHeight="1" x14ac:dyDescent="0.25">
      <c r="A37" s="183">
        <v>6</v>
      </c>
      <c r="B37" s="184" t="s">
        <v>267</v>
      </c>
      <c r="C37" s="185"/>
      <c r="D37" s="185">
        <v>68697.615326999992</v>
      </c>
      <c r="E37" s="185"/>
      <c r="F37" s="248" t="s">
        <v>392</v>
      </c>
    </row>
    <row r="38" spans="1:6" ht="18.75" customHeight="1" x14ac:dyDescent="0.25">
      <c r="A38" s="179" t="s">
        <v>20</v>
      </c>
      <c r="B38" s="180" t="s">
        <v>273</v>
      </c>
      <c r="C38" s="181">
        <v>216709.5</v>
      </c>
      <c r="D38" s="181">
        <v>335273.39119886729</v>
      </c>
      <c r="E38" s="181">
        <v>248057</v>
      </c>
      <c r="F38" s="247">
        <v>114.46521726089533</v>
      </c>
    </row>
    <row r="39" spans="1:6" ht="18.75" customHeight="1" x14ac:dyDescent="0.25">
      <c r="A39" s="183">
        <v>1</v>
      </c>
      <c r="B39" s="184" t="s">
        <v>274</v>
      </c>
      <c r="C39" s="185">
        <v>216709.5</v>
      </c>
      <c r="D39" s="185">
        <v>334021.51009886729</v>
      </c>
      <c r="E39" s="185">
        <v>217407</v>
      </c>
      <c r="F39" s="248">
        <v>100.32185944778608</v>
      </c>
    </row>
    <row r="40" spans="1:6" ht="18.75" customHeight="1" x14ac:dyDescent="0.25">
      <c r="A40" s="183"/>
      <c r="B40" s="233" t="s">
        <v>318</v>
      </c>
      <c r="C40" s="185">
        <v>70000</v>
      </c>
      <c r="D40" s="185">
        <v>139812.301316867</v>
      </c>
      <c r="E40" s="185">
        <v>70000</v>
      </c>
      <c r="F40" s="248">
        <v>100</v>
      </c>
    </row>
    <row r="41" spans="1:6" ht="18.75" customHeight="1" x14ac:dyDescent="0.25">
      <c r="A41" s="183"/>
      <c r="B41" s="233" t="s">
        <v>316</v>
      </c>
      <c r="C41" s="185">
        <v>144654.5</v>
      </c>
      <c r="D41" s="185">
        <v>189837.20878200029</v>
      </c>
      <c r="E41" s="185">
        <v>142424</v>
      </c>
      <c r="F41" s="248">
        <v>98.458050043379217</v>
      </c>
    </row>
    <row r="42" spans="1:6" ht="18.75" customHeight="1" x14ac:dyDescent="0.25">
      <c r="A42" s="183"/>
      <c r="B42" s="233" t="s">
        <v>317</v>
      </c>
      <c r="C42" s="185">
        <v>2055</v>
      </c>
      <c r="D42" s="185">
        <v>4372</v>
      </c>
      <c r="E42" s="185">
        <v>4983</v>
      </c>
      <c r="F42" s="248">
        <v>242.48175182481751</v>
      </c>
    </row>
    <row r="43" spans="1:6" ht="18.75" customHeight="1" x14ac:dyDescent="0.25">
      <c r="A43" s="183">
        <v>2</v>
      </c>
      <c r="B43" s="184" t="s">
        <v>208</v>
      </c>
      <c r="C43" s="185"/>
      <c r="D43" s="185"/>
      <c r="E43" s="185">
        <v>27996</v>
      </c>
      <c r="F43" s="248" t="s">
        <v>392</v>
      </c>
    </row>
    <row r="44" spans="1:6" ht="18.75" customHeight="1" x14ac:dyDescent="0.25">
      <c r="A44" s="235">
        <v>3</v>
      </c>
      <c r="B44" s="236" t="s">
        <v>319</v>
      </c>
      <c r="C44" s="237"/>
      <c r="D44" s="237"/>
      <c r="E44" s="237">
        <v>2654</v>
      </c>
      <c r="F44" s="249" t="s">
        <v>392</v>
      </c>
    </row>
    <row r="45" spans="1:6" ht="18.75" customHeight="1" x14ac:dyDescent="0.25">
      <c r="A45" s="183">
        <v>4</v>
      </c>
      <c r="B45" s="184" t="s">
        <v>343</v>
      </c>
      <c r="C45" s="185"/>
      <c r="D45" s="185">
        <v>1251.8811000000001</v>
      </c>
      <c r="E45" s="185"/>
      <c r="F45" s="248" t="s">
        <v>392</v>
      </c>
    </row>
  </sheetData>
  <mergeCells count="12">
    <mergeCell ref="E1:F1"/>
    <mergeCell ref="A2:F2"/>
    <mergeCell ref="A3:F3"/>
    <mergeCell ref="A4:F4"/>
    <mergeCell ref="A5:F5"/>
    <mergeCell ref="E6:F6"/>
    <mergeCell ref="F7:F8"/>
    <mergeCell ref="A7:A8"/>
    <mergeCell ref="B7:B8"/>
    <mergeCell ref="C7:C8"/>
    <mergeCell ref="D7:D8"/>
    <mergeCell ref="E7:E8"/>
  </mergeCells>
  <pageMargins left="0.7" right="0.7" top="0.63" bottom="0.28999999999999998" header="0.3" footer="0.3"/>
  <pageSetup paperSize="9" scale="7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6"/>
  <sheetViews>
    <sheetView zoomScale="70" zoomScaleNormal="70" workbookViewId="0">
      <pane xSplit="2" ySplit="7" topLeftCell="C20" activePane="bottomRight" state="frozen"/>
      <selection activeCell="B25" sqref="B25"/>
      <selection pane="topRight" activeCell="B25" sqref="B25"/>
      <selection pane="bottomLeft" activeCell="B25" sqref="B25"/>
      <selection pane="bottomRight" activeCell="A4" sqref="A4"/>
    </sheetView>
  </sheetViews>
  <sheetFormatPr defaultRowHeight="16.5" x14ac:dyDescent="0.3"/>
  <cols>
    <col min="1" max="1" width="7" style="1" customWidth="1"/>
    <col min="2" max="2" width="42.5546875" style="2" customWidth="1"/>
    <col min="3" max="3" width="14.88671875" style="2" customWidth="1"/>
    <col min="4" max="4" width="12" style="3" customWidth="1"/>
    <col min="5" max="5" width="14.33203125" style="3" customWidth="1"/>
    <col min="6" max="6" width="11.109375" style="4" customWidth="1"/>
    <col min="7" max="7" width="9.88671875" style="4" bestFit="1" customWidth="1"/>
    <col min="8" max="8" width="12.109375" style="3" bestFit="1" customWidth="1"/>
    <col min="9" max="9" width="12.21875" style="2" customWidth="1"/>
    <col min="10" max="16384" width="8.88671875" style="2"/>
  </cols>
  <sheetData>
    <row r="1" spans="1:9" ht="17.25" x14ac:dyDescent="0.3">
      <c r="H1" s="229" t="s">
        <v>305</v>
      </c>
    </row>
    <row r="2" spans="1:9" ht="27.75" customHeight="1" x14ac:dyDescent="0.3">
      <c r="A2" s="351" t="s">
        <v>211</v>
      </c>
      <c r="B2" s="351"/>
      <c r="C2" s="351"/>
      <c r="D2" s="351"/>
      <c r="E2" s="351"/>
      <c r="F2" s="351"/>
      <c r="G2" s="351"/>
      <c r="H2" s="351"/>
      <c r="I2" s="351"/>
    </row>
    <row r="3" spans="1:9" s="5" customFormat="1" ht="27.75" customHeight="1" x14ac:dyDescent="0.25">
      <c r="A3" s="352" t="str">
        <f>+CĐ!A3</f>
        <v>(Kèm theo  Tờ trình số 253/TTr-UBND ngày  04/12/2023 của UBND huyện )</v>
      </c>
      <c r="B3" s="352"/>
      <c r="C3" s="352"/>
      <c r="D3" s="352"/>
      <c r="E3" s="352"/>
      <c r="F3" s="352"/>
      <c r="G3" s="352"/>
      <c r="H3" s="352"/>
      <c r="I3" s="352"/>
    </row>
    <row r="4" spans="1:9" ht="16.5" customHeight="1" x14ac:dyDescent="0.3">
      <c r="G4" s="356" t="s">
        <v>0</v>
      </c>
      <c r="H4" s="356"/>
      <c r="I4" s="6"/>
    </row>
    <row r="5" spans="1:9" s="7" customFormat="1" x14ac:dyDescent="0.3">
      <c r="A5" s="353" t="s">
        <v>1</v>
      </c>
      <c r="B5" s="353" t="s">
        <v>2</v>
      </c>
      <c r="C5" s="359" t="s">
        <v>313</v>
      </c>
      <c r="D5" s="354" t="s">
        <v>90</v>
      </c>
      <c r="E5" s="357" t="s">
        <v>314</v>
      </c>
      <c r="F5" s="355" t="s">
        <v>180</v>
      </c>
      <c r="G5" s="355"/>
      <c r="H5" s="355"/>
      <c r="I5" s="353" t="s">
        <v>345</v>
      </c>
    </row>
    <row r="6" spans="1:9" s="7" customFormat="1" ht="36.75" customHeight="1" x14ac:dyDescent="0.3">
      <c r="A6" s="353"/>
      <c r="B6" s="353"/>
      <c r="C6" s="360"/>
      <c r="D6" s="354"/>
      <c r="E6" s="358"/>
      <c r="F6" s="9" t="s">
        <v>4</v>
      </c>
      <c r="G6" s="9" t="s">
        <v>5</v>
      </c>
      <c r="H6" s="8" t="s">
        <v>6</v>
      </c>
      <c r="I6" s="353"/>
    </row>
    <row r="7" spans="1:9" s="16" customFormat="1" ht="21.75" customHeight="1" x14ac:dyDescent="0.3">
      <c r="A7" s="11"/>
      <c r="B7" s="12" t="s">
        <v>7</v>
      </c>
      <c r="C7" s="13">
        <v>1443252</v>
      </c>
      <c r="D7" s="13">
        <v>2176972.3361797994</v>
      </c>
      <c r="E7" s="14">
        <v>1353535</v>
      </c>
      <c r="F7" s="14">
        <v>1681278</v>
      </c>
      <c r="G7" s="14">
        <v>1258567</v>
      </c>
      <c r="H7" s="13">
        <v>248057</v>
      </c>
      <c r="I7" s="15">
        <v>116.49233813637537</v>
      </c>
    </row>
    <row r="8" spans="1:9" s="16" customFormat="1" ht="21.75" customHeight="1" x14ac:dyDescent="0.3">
      <c r="A8" s="11" t="s">
        <v>8</v>
      </c>
      <c r="B8" s="12" t="s">
        <v>9</v>
      </c>
      <c r="C8" s="13">
        <v>854300</v>
      </c>
      <c r="D8" s="13">
        <v>952831.67990280001</v>
      </c>
      <c r="E8" s="14">
        <v>710800</v>
      </c>
      <c r="F8" s="14">
        <v>885800</v>
      </c>
      <c r="G8" s="14">
        <v>606696</v>
      </c>
      <c r="H8" s="13">
        <v>104450</v>
      </c>
      <c r="I8" s="15">
        <v>103.68722931054664</v>
      </c>
    </row>
    <row r="9" spans="1:9" s="22" customFormat="1" ht="21.75" customHeight="1" x14ac:dyDescent="0.3">
      <c r="A9" s="17">
        <v>1</v>
      </c>
      <c r="B9" s="18" t="s">
        <v>10</v>
      </c>
      <c r="C9" s="19">
        <v>43600</v>
      </c>
      <c r="D9" s="19">
        <v>45132.487402800005</v>
      </c>
      <c r="E9" s="19">
        <v>48000</v>
      </c>
      <c r="F9" s="20">
        <v>48000</v>
      </c>
      <c r="G9" s="20">
        <v>43946</v>
      </c>
      <c r="H9" s="19">
        <v>4054</v>
      </c>
      <c r="I9" s="21">
        <v>110.09174311926606</v>
      </c>
    </row>
    <row r="10" spans="1:9" s="22" customFormat="1" ht="21.75" customHeight="1" x14ac:dyDescent="0.3">
      <c r="A10" s="17">
        <v>2</v>
      </c>
      <c r="B10" s="18" t="s">
        <v>11</v>
      </c>
      <c r="C10" s="19">
        <v>23000</v>
      </c>
      <c r="D10" s="19">
        <v>31244</v>
      </c>
      <c r="E10" s="19">
        <v>23000</v>
      </c>
      <c r="F10" s="20">
        <v>23000</v>
      </c>
      <c r="G10" s="20">
        <v>10746</v>
      </c>
      <c r="H10" s="19">
        <v>11754</v>
      </c>
      <c r="I10" s="21">
        <v>100</v>
      </c>
    </row>
    <row r="11" spans="1:9" s="22" customFormat="1" ht="21.75" customHeight="1" x14ac:dyDescent="0.3">
      <c r="A11" s="17">
        <v>3</v>
      </c>
      <c r="B11" s="18" t="s">
        <v>12</v>
      </c>
      <c r="C11" s="19">
        <v>52000</v>
      </c>
      <c r="D11" s="19">
        <v>47000</v>
      </c>
      <c r="E11" s="19">
        <v>43000</v>
      </c>
      <c r="F11" s="20">
        <v>43000</v>
      </c>
      <c r="G11" s="20">
        <v>36994</v>
      </c>
      <c r="H11" s="19">
        <v>6006</v>
      </c>
      <c r="I11" s="21">
        <v>82.692307692307693</v>
      </c>
    </row>
    <row r="12" spans="1:9" s="22" customFormat="1" ht="21.75" customHeight="1" x14ac:dyDescent="0.3">
      <c r="A12" s="17">
        <v>4</v>
      </c>
      <c r="B12" s="18" t="s">
        <v>13</v>
      </c>
      <c r="C12" s="19">
        <v>4700</v>
      </c>
      <c r="D12" s="19">
        <v>4700</v>
      </c>
      <c r="E12" s="19">
        <v>5000</v>
      </c>
      <c r="F12" s="20">
        <v>5000</v>
      </c>
      <c r="G12" s="20"/>
      <c r="H12" s="19">
        <v>5000</v>
      </c>
      <c r="I12" s="21">
        <v>106.38297872340425</v>
      </c>
    </row>
    <row r="13" spans="1:9" s="22" customFormat="1" ht="21.75" customHeight="1" x14ac:dyDescent="0.3">
      <c r="A13" s="17">
        <v>5</v>
      </c>
      <c r="B13" s="18" t="s">
        <v>14</v>
      </c>
      <c r="C13" s="19">
        <v>5000</v>
      </c>
      <c r="D13" s="19">
        <v>6834</v>
      </c>
      <c r="E13" s="19">
        <v>6600</v>
      </c>
      <c r="F13" s="20">
        <v>6600</v>
      </c>
      <c r="G13" s="20">
        <v>2710</v>
      </c>
      <c r="H13" s="19">
        <v>2936</v>
      </c>
      <c r="I13" s="21">
        <v>132</v>
      </c>
    </row>
    <row r="14" spans="1:9" s="22" customFormat="1" ht="21.75" customHeight="1" x14ac:dyDescent="0.3">
      <c r="A14" s="17">
        <v>6</v>
      </c>
      <c r="B14" s="18" t="s">
        <v>15</v>
      </c>
      <c r="C14" s="19">
        <v>5000</v>
      </c>
      <c r="D14" s="19">
        <v>5671</v>
      </c>
      <c r="E14" s="19">
        <v>5500</v>
      </c>
      <c r="F14" s="20">
        <v>5500</v>
      </c>
      <c r="G14" s="20">
        <v>5500</v>
      </c>
      <c r="H14" s="19"/>
      <c r="I14" s="21">
        <v>110.00000000000001</v>
      </c>
    </row>
    <row r="15" spans="1:9" s="22" customFormat="1" ht="21.75" customHeight="1" x14ac:dyDescent="0.3">
      <c r="A15" s="17">
        <v>7</v>
      </c>
      <c r="B15" s="18" t="s">
        <v>16</v>
      </c>
      <c r="C15" s="19">
        <v>17000</v>
      </c>
      <c r="D15" s="19">
        <v>20117</v>
      </c>
      <c r="E15" s="19">
        <v>21000</v>
      </c>
      <c r="F15" s="20">
        <v>21000</v>
      </c>
      <c r="G15" s="20">
        <v>12800</v>
      </c>
      <c r="H15" s="19"/>
      <c r="I15" s="21">
        <v>123.52941176470588</v>
      </c>
    </row>
    <row r="16" spans="1:9" s="22" customFormat="1" ht="21.75" customHeight="1" x14ac:dyDescent="0.3">
      <c r="A16" s="17">
        <v>8</v>
      </c>
      <c r="B16" s="18" t="s">
        <v>17</v>
      </c>
      <c r="C16" s="19">
        <v>2800</v>
      </c>
      <c r="D16" s="19">
        <v>5333.1925000000001</v>
      </c>
      <c r="E16" s="19">
        <v>4700</v>
      </c>
      <c r="F16" s="20">
        <v>4700</v>
      </c>
      <c r="G16" s="20"/>
      <c r="H16" s="19">
        <v>4700</v>
      </c>
      <c r="I16" s="21">
        <v>167.85714285714286</v>
      </c>
    </row>
    <row r="17" spans="1:9" s="22" customFormat="1" ht="21.75" customHeight="1" x14ac:dyDescent="0.3">
      <c r="A17" s="17">
        <v>9</v>
      </c>
      <c r="B17" s="18" t="s">
        <v>18</v>
      </c>
      <c r="C17" s="19">
        <v>1200</v>
      </c>
      <c r="D17" s="19">
        <v>5100</v>
      </c>
      <c r="E17" s="19">
        <v>4000</v>
      </c>
      <c r="F17" s="20">
        <v>4000</v>
      </c>
      <c r="G17" s="20">
        <v>4000</v>
      </c>
      <c r="H17" s="19"/>
      <c r="I17" s="21">
        <v>333.33333333333337</v>
      </c>
    </row>
    <row r="18" spans="1:9" s="22" customFormat="1" ht="21.75" customHeight="1" x14ac:dyDescent="0.3">
      <c r="A18" s="17">
        <v>10</v>
      </c>
      <c r="B18" s="18" t="s">
        <v>19</v>
      </c>
      <c r="C18" s="19">
        <v>700000</v>
      </c>
      <c r="D18" s="19">
        <v>780000</v>
      </c>
      <c r="E18" s="19">
        <v>550000</v>
      </c>
      <c r="F18" s="20">
        <v>725000</v>
      </c>
      <c r="G18" s="20">
        <v>490000</v>
      </c>
      <c r="H18" s="19">
        <v>70000</v>
      </c>
      <c r="I18" s="21">
        <v>103.57142857142858</v>
      </c>
    </row>
    <row r="19" spans="1:9" s="16" customFormat="1" ht="21.75" customHeight="1" x14ac:dyDescent="0.3">
      <c r="A19" s="11" t="s">
        <v>20</v>
      </c>
      <c r="B19" s="12" t="s">
        <v>21</v>
      </c>
      <c r="C19" s="13">
        <v>588952</v>
      </c>
      <c r="D19" s="23">
        <v>660683</v>
      </c>
      <c r="E19" s="14">
        <v>611939</v>
      </c>
      <c r="F19" s="14">
        <v>621075</v>
      </c>
      <c r="G19" s="14">
        <v>477468</v>
      </c>
      <c r="H19" s="13">
        <v>143607</v>
      </c>
      <c r="I19" s="15">
        <v>105.45426452410382</v>
      </c>
    </row>
    <row r="20" spans="1:9" s="22" customFormat="1" ht="21.75" customHeight="1" x14ac:dyDescent="0.3">
      <c r="A20" s="17"/>
      <c r="B20" s="18" t="s">
        <v>22</v>
      </c>
      <c r="C20" s="19">
        <v>559907</v>
      </c>
      <c r="D20" s="19">
        <v>559907</v>
      </c>
      <c r="E20" s="19">
        <v>559907</v>
      </c>
      <c r="F20" s="20">
        <v>559907</v>
      </c>
      <c r="G20" s="20">
        <v>463272</v>
      </c>
      <c r="H20" s="19">
        <v>96635</v>
      </c>
      <c r="I20" s="19">
        <v>100</v>
      </c>
    </row>
    <row r="21" spans="1:9" s="22" customFormat="1" ht="21.75" customHeight="1" x14ac:dyDescent="0.3">
      <c r="A21" s="17"/>
      <c r="B21" s="24" t="s">
        <v>23</v>
      </c>
      <c r="C21" s="259">
        <v>29045</v>
      </c>
      <c r="D21" s="25">
        <v>100776</v>
      </c>
      <c r="E21" s="20">
        <v>52032</v>
      </c>
      <c r="F21" s="20">
        <v>61168</v>
      </c>
      <c r="G21" s="20">
        <v>14196</v>
      </c>
      <c r="H21" s="19">
        <v>46972</v>
      </c>
      <c r="I21" s="21">
        <v>210.59734894129801</v>
      </c>
    </row>
    <row r="22" spans="1:9" s="3" customFormat="1" ht="21.75" customHeight="1" x14ac:dyDescent="0.3">
      <c r="A22" s="10"/>
      <c r="B22" s="26" t="s">
        <v>161</v>
      </c>
      <c r="C22" s="27"/>
      <c r="D22" s="27"/>
      <c r="E22" s="27">
        <v>18976</v>
      </c>
      <c r="F22" s="20">
        <v>18976</v>
      </c>
      <c r="G22" s="20"/>
      <c r="H22" s="19">
        <v>18976</v>
      </c>
      <c r="I22" s="28"/>
    </row>
    <row r="23" spans="1:9" s="3" customFormat="1" ht="21.75" customHeight="1" x14ac:dyDescent="0.3">
      <c r="A23" s="10"/>
      <c r="B23" s="26" t="s">
        <v>231</v>
      </c>
      <c r="C23" s="27"/>
      <c r="D23" s="27"/>
      <c r="E23" s="27"/>
      <c r="F23" s="20">
        <v>9136</v>
      </c>
      <c r="G23" s="20"/>
      <c r="H23" s="19">
        <v>9136</v>
      </c>
      <c r="I23" s="28"/>
    </row>
    <row r="24" spans="1:9" ht="21.75" customHeight="1" x14ac:dyDescent="0.3">
      <c r="A24" s="10"/>
      <c r="B24" s="26" t="s">
        <v>179</v>
      </c>
      <c r="C24" s="27"/>
      <c r="D24" s="27"/>
      <c r="E24" s="27">
        <v>33056</v>
      </c>
      <c r="F24" s="20">
        <v>33056</v>
      </c>
      <c r="G24" s="20">
        <v>14196</v>
      </c>
      <c r="H24" s="19">
        <v>18860</v>
      </c>
      <c r="I24" s="29"/>
    </row>
    <row r="25" spans="1:9" ht="21.75" customHeight="1" x14ac:dyDescent="0.3">
      <c r="A25" s="104" t="s">
        <v>91</v>
      </c>
      <c r="B25" s="94" t="s">
        <v>223</v>
      </c>
      <c r="C25" s="95"/>
      <c r="D25" s="27"/>
      <c r="E25" s="27"/>
      <c r="F25" s="14">
        <v>143607</v>
      </c>
      <c r="G25" s="14">
        <v>143607</v>
      </c>
      <c r="H25" s="13"/>
      <c r="I25" s="96"/>
    </row>
    <row r="26" spans="1:9" s="7" customFormat="1" ht="21.75" customHeight="1" x14ac:dyDescent="0.3">
      <c r="A26" s="104" t="s">
        <v>72</v>
      </c>
      <c r="B26" s="54" t="s">
        <v>218</v>
      </c>
      <c r="C26" s="55"/>
      <c r="D26" s="55"/>
      <c r="E26" s="55">
        <v>4274</v>
      </c>
      <c r="F26" s="14">
        <v>4274</v>
      </c>
      <c r="G26" s="56">
        <v>4274</v>
      </c>
      <c r="H26" s="55"/>
      <c r="I26" s="54"/>
    </row>
    <row r="27" spans="1:9" s="7" customFormat="1" ht="56.25" customHeight="1" x14ac:dyDescent="0.3">
      <c r="A27" s="65" t="s">
        <v>74</v>
      </c>
      <c r="B27" s="54" t="s">
        <v>252</v>
      </c>
      <c r="C27" s="55"/>
      <c r="D27" s="55"/>
      <c r="E27" s="55">
        <v>26522</v>
      </c>
      <c r="F27" s="14">
        <v>26522</v>
      </c>
      <c r="G27" s="56">
        <v>26522</v>
      </c>
      <c r="H27" s="55"/>
      <c r="I27" s="54"/>
    </row>
    <row r="28" spans="1:9" ht="59.25" customHeight="1" x14ac:dyDescent="0.3">
      <c r="B28" s="350" t="s">
        <v>348</v>
      </c>
      <c r="C28" s="350"/>
      <c r="D28" s="350"/>
      <c r="E28" s="350"/>
      <c r="F28" s="350"/>
      <c r="G28" s="350"/>
      <c r="H28" s="350"/>
    </row>
    <row r="36" spans="1:7" s="3" customFormat="1" x14ac:dyDescent="0.3">
      <c r="A36" s="1"/>
      <c r="B36" s="2"/>
      <c r="C36" s="2"/>
      <c r="F36" s="4"/>
      <c r="G36" s="4"/>
    </row>
  </sheetData>
  <mergeCells count="11">
    <mergeCell ref="B28:H28"/>
    <mergeCell ref="A2:I2"/>
    <mergeCell ref="A3:I3"/>
    <mergeCell ref="A5:A6"/>
    <mergeCell ref="B5:B6"/>
    <mergeCell ref="D5:D6"/>
    <mergeCell ref="F5:H5"/>
    <mergeCell ref="I5:I6"/>
    <mergeCell ref="G4:H4"/>
    <mergeCell ref="E5:E6"/>
    <mergeCell ref="C5:C6"/>
  </mergeCells>
  <pageMargins left="0.47" right="0.28999999999999998" top="0.5" bottom="0.28999999999999998" header="0.3" footer="0.3"/>
  <pageSetup paperSize="9" scale="80" fitToWidth="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election activeCell="A6" sqref="A6"/>
    </sheetView>
  </sheetViews>
  <sheetFormatPr defaultRowHeight="18.75" x14ac:dyDescent="0.3"/>
  <cols>
    <col min="1" max="1" width="5.21875" style="187" customWidth="1"/>
    <col min="2" max="2" width="33.44140625" style="188" customWidth="1"/>
    <col min="3" max="4" width="9" style="189" customWidth="1"/>
    <col min="5" max="5" width="8.6640625" style="189" customWidth="1"/>
    <col min="6" max="6" width="10.109375" style="189" customWidth="1"/>
    <col min="7" max="7" width="34.109375" style="188" customWidth="1"/>
    <col min="8" max="16384" width="8.88671875" style="188"/>
  </cols>
  <sheetData>
    <row r="1" spans="1:7" x14ac:dyDescent="0.3">
      <c r="D1" s="363" t="s">
        <v>306</v>
      </c>
      <c r="E1" s="363"/>
      <c r="F1" s="363"/>
      <c r="G1" s="363"/>
    </row>
    <row r="2" spans="1:7" ht="30" customHeight="1" x14ac:dyDescent="0.3">
      <c r="A2" s="364" t="s">
        <v>350</v>
      </c>
      <c r="B2" s="364"/>
      <c r="C2" s="364"/>
      <c r="D2" s="364"/>
      <c r="E2" s="364"/>
      <c r="F2" s="364"/>
      <c r="G2" s="364"/>
    </row>
    <row r="3" spans="1:7" ht="30" hidden="1" customHeight="1" x14ac:dyDescent="0.3">
      <c r="A3" s="365" t="s">
        <v>104</v>
      </c>
      <c r="B3" s="365"/>
      <c r="C3" s="365"/>
      <c r="D3" s="365"/>
      <c r="E3" s="223"/>
      <c r="F3" s="223"/>
      <c r="G3" s="190"/>
    </row>
    <row r="4" spans="1:7" ht="30" hidden="1" customHeight="1" x14ac:dyDescent="0.3">
      <c r="A4" s="365" t="s">
        <v>105</v>
      </c>
      <c r="B4" s="365"/>
      <c r="C4" s="365"/>
      <c r="D4" s="365"/>
      <c r="E4" s="365"/>
      <c r="F4" s="365"/>
      <c r="G4" s="365"/>
    </row>
    <row r="5" spans="1:7" x14ac:dyDescent="0.3">
      <c r="A5" s="365" t="str">
        <f>+'DT THU 2024'!A3</f>
        <v>(Kèm theo  Tờ trình số 253/TTr-UBND ngày  04/12/2023 của UBND huyện )</v>
      </c>
      <c r="B5" s="365"/>
      <c r="C5" s="365"/>
      <c r="D5" s="365"/>
      <c r="E5" s="365"/>
      <c r="F5" s="365"/>
      <c r="G5" s="365"/>
    </row>
    <row r="6" spans="1:7" x14ac:dyDescent="0.3">
      <c r="C6" s="191"/>
      <c r="D6" s="191"/>
      <c r="E6" s="191"/>
      <c r="F6" s="191"/>
      <c r="G6" s="192" t="s">
        <v>0</v>
      </c>
    </row>
    <row r="7" spans="1:7" s="193" customFormat="1" ht="46.5" customHeight="1" x14ac:dyDescent="0.3">
      <c r="A7" s="361" t="s">
        <v>1</v>
      </c>
      <c r="B7" s="361" t="s">
        <v>277</v>
      </c>
      <c r="C7" s="366" t="s">
        <v>90</v>
      </c>
      <c r="D7" s="367"/>
      <c r="E7" s="366" t="s">
        <v>164</v>
      </c>
      <c r="F7" s="367"/>
      <c r="G7" s="361" t="s">
        <v>93</v>
      </c>
    </row>
    <row r="8" spans="1:7" s="193" customFormat="1" ht="48" customHeight="1" x14ac:dyDescent="0.3">
      <c r="A8" s="362"/>
      <c r="B8" s="362"/>
      <c r="C8" s="175" t="s">
        <v>26</v>
      </c>
      <c r="D8" s="175" t="s">
        <v>278</v>
      </c>
      <c r="E8" s="175" t="s">
        <v>26</v>
      </c>
      <c r="F8" s="175" t="s">
        <v>278</v>
      </c>
      <c r="G8" s="362"/>
    </row>
    <row r="9" spans="1:7" s="198" customFormat="1" ht="29.25" customHeight="1" x14ac:dyDescent="0.3">
      <c r="A9" s="194" t="s">
        <v>8</v>
      </c>
      <c r="B9" s="195" t="s">
        <v>279</v>
      </c>
      <c r="C9" s="196">
        <v>6834.3360310000007</v>
      </c>
      <c r="D9" s="196">
        <v>1263.1680149999997</v>
      </c>
      <c r="E9" s="196">
        <v>6600</v>
      </c>
      <c r="F9" s="196">
        <v>2710</v>
      </c>
      <c r="G9" s="197"/>
    </row>
    <row r="10" spans="1:7" s="198" customFormat="1" ht="29.25" customHeight="1" x14ac:dyDescent="0.3">
      <c r="A10" s="224">
        <v>1</v>
      </c>
      <c r="B10" s="225" t="s">
        <v>302</v>
      </c>
      <c r="C10" s="226">
        <v>36</v>
      </c>
      <c r="D10" s="226">
        <v>36</v>
      </c>
      <c r="E10" s="226">
        <v>41</v>
      </c>
      <c r="F10" s="226">
        <v>41</v>
      </c>
      <c r="G10" s="227"/>
    </row>
    <row r="11" spans="1:7" x14ac:dyDescent="0.3">
      <c r="A11" s="199"/>
      <c r="B11" s="200" t="s">
        <v>280</v>
      </c>
      <c r="C11" s="201">
        <v>15</v>
      </c>
      <c r="D11" s="201">
        <v>15</v>
      </c>
      <c r="E11" s="201">
        <v>17</v>
      </c>
      <c r="F11" s="201">
        <v>17</v>
      </c>
      <c r="G11" s="202" t="s">
        <v>281</v>
      </c>
    </row>
    <row r="12" spans="1:7" x14ac:dyDescent="0.3">
      <c r="A12" s="199"/>
      <c r="B12" s="200" t="s">
        <v>282</v>
      </c>
      <c r="C12" s="201">
        <v>6</v>
      </c>
      <c r="D12" s="201">
        <v>6</v>
      </c>
      <c r="E12" s="201">
        <v>7</v>
      </c>
      <c r="F12" s="201">
        <v>7</v>
      </c>
      <c r="G12" s="202" t="s">
        <v>281</v>
      </c>
    </row>
    <row r="13" spans="1:7" x14ac:dyDescent="0.3">
      <c r="A13" s="199"/>
      <c r="B13" s="200" t="s">
        <v>283</v>
      </c>
      <c r="C13" s="201">
        <v>0</v>
      </c>
      <c r="D13" s="201">
        <v>0</v>
      </c>
      <c r="E13" s="201">
        <v>0</v>
      </c>
      <c r="F13" s="201">
        <v>0</v>
      </c>
      <c r="G13" s="202" t="s">
        <v>281</v>
      </c>
    </row>
    <row r="14" spans="1:7" x14ac:dyDescent="0.3">
      <c r="A14" s="199"/>
      <c r="B14" s="200" t="s">
        <v>284</v>
      </c>
      <c r="C14" s="201">
        <v>15</v>
      </c>
      <c r="D14" s="201">
        <v>15</v>
      </c>
      <c r="E14" s="201">
        <v>17</v>
      </c>
      <c r="F14" s="201">
        <v>17</v>
      </c>
      <c r="G14" s="202" t="s">
        <v>281</v>
      </c>
    </row>
    <row r="15" spans="1:7" x14ac:dyDescent="0.3">
      <c r="A15" s="199">
        <v>2</v>
      </c>
      <c r="B15" s="200" t="s">
        <v>285</v>
      </c>
      <c r="C15" s="201">
        <v>354</v>
      </c>
      <c r="D15" s="201">
        <v>79</v>
      </c>
      <c r="E15" s="201">
        <v>389</v>
      </c>
      <c r="F15" s="201">
        <v>87</v>
      </c>
      <c r="G15" s="202" t="s">
        <v>281</v>
      </c>
    </row>
    <row r="16" spans="1:7" x14ac:dyDescent="0.3">
      <c r="A16" s="199">
        <v>3</v>
      </c>
      <c r="B16" s="200" t="s">
        <v>286</v>
      </c>
      <c r="C16" s="201">
        <v>2226.3360310000007</v>
      </c>
      <c r="D16" s="201">
        <v>1113.1680149999997</v>
      </c>
      <c r="E16" s="201">
        <v>2101.5</v>
      </c>
      <c r="F16" s="201">
        <v>1050.75</v>
      </c>
      <c r="G16" s="202"/>
    </row>
    <row r="17" spans="1:7" x14ac:dyDescent="0.3">
      <c r="A17" s="199">
        <v>4</v>
      </c>
      <c r="B17" s="200" t="s">
        <v>287</v>
      </c>
      <c r="C17" s="201">
        <v>911</v>
      </c>
      <c r="D17" s="201">
        <v>0</v>
      </c>
      <c r="E17" s="201">
        <v>1068.1199999999999</v>
      </c>
      <c r="F17" s="201"/>
      <c r="G17" s="202" t="s">
        <v>288</v>
      </c>
    </row>
    <row r="18" spans="1:7" x14ac:dyDescent="0.3">
      <c r="A18" s="199">
        <v>5</v>
      </c>
      <c r="B18" s="200" t="s">
        <v>289</v>
      </c>
      <c r="C18" s="201">
        <v>359</v>
      </c>
      <c r="D18" s="201">
        <v>0</v>
      </c>
      <c r="E18" s="201">
        <v>417.58799999999997</v>
      </c>
      <c r="F18" s="201"/>
      <c r="G18" s="202" t="s">
        <v>96</v>
      </c>
    </row>
    <row r="19" spans="1:7" x14ac:dyDescent="0.3">
      <c r="A19" s="199">
        <v>6</v>
      </c>
      <c r="B19" s="200" t="s">
        <v>303</v>
      </c>
      <c r="C19" s="201">
        <v>2948</v>
      </c>
      <c r="D19" s="201">
        <v>35</v>
      </c>
      <c r="E19" s="201">
        <v>2582.7920000000004</v>
      </c>
      <c r="F19" s="201">
        <v>1531.25</v>
      </c>
      <c r="G19" s="202"/>
    </row>
    <row r="20" spans="1:7" s="198" customFormat="1" x14ac:dyDescent="0.3">
      <c r="A20" s="203" t="s">
        <v>20</v>
      </c>
      <c r="B20" s="204" t="s">
        <v>16</v>
      </c>
      <c r="C20" s="205">
        <v>20117</v>
      </c>
      <c r="D20" s="205">
        <v>11000</v>
      </c>
      <c r="E20" s="205">
        <v>21000</v>
      </c>
      <c r="F20" s="205">
        <v>12800</v>
      </c>
      <c r="G20" s="206"/>
    </row>
    <row r="21" spans="1:7" ht="31.5" x14ac:dyDescent="0.3">
      <c r="A21" s="199">
        <v>1</v>
      </c>
      <c r="B21" s="200" t="s">
        <v>290</v>
      </c>
      <c r="C21" s="201">
        <v>671</v>
      </c>
      <c r="D21" s="201">
        <v>671</v>
      </c>
      <c r="E21" s="201"/>
      <c r="F21" s="201"/>
      <c r="G21" s="200" t="s">
        <v>304</v>
      </c>
    </row>
    <row r="22" spans="1:7" ht="31.5" x14ac:dyDescent="0.3">
      <c r="A22" s="199">
        <v>2</v>
      </c>
      <c r="B22" s="200" t="s">
        <v>291</v>
      </c>
      <c r="C22" s="201">
        <v>9741</v>
      </c>
      <c r="D22" s="201">
        <v>730</v>
      </c>
      <c r="E22" s="201">
        <v>9000</v>
      </c>
      <c r="F22" s="201">
        <v>800</v>
      </c>
      <c r="G22" s="202" t="s">
        <v>96</v>
      </c>
    </row>
    <row r="23" spans="1:7" s="210" customFormat="1" x14ac:dyDescent="0.3">
      <c r="A23" s="207"/>
      <c r="B23" s="208" t="s">
        <v>292</v>
      </c>
      <c r="C23" s="201">
        <v>9011</v>
      </c>
      <c r="D23" s="201">
        <v>0</v>
      </c>
      <c r="E23" s="201">
        <v>8200</v>
      </c>
      <c r="F23" s="201"/>
      <c r="G23" s="209"/>
    </row>
    <row r="24" spans="1:7" ht="31.5" x14ac:dyDescent="0.3">
      <c r="A24" s="199">
        <v>3</v>
      </c>
      <c r="B24" s="200" t="s">
        <v>293</v>
      </c>
      <c r="C24" s="201">
        <v>290</v>
      </c>
      <c r="D24" s="201">
        <v>290</v>
      </c>
      <c r="E24" s="201">
        <v>300</v>
      </c>
      <c r="F24" s="201">
        <v>300</v>
      </c>
      <c r="G24" s="200" t="s">
        <v>294</v>
      </c>
    </row>
    <row r="25" spans="1:7" x14ac:dyDescent="0.3">
      <c r="A25" s="199">
        <v>4</v>
      </c>
      <c r="B25" s="200" t="s">
        <v>295</v>
      </c>
      <c r="C25" s="201">
        <v>263</v>
      </c>
      <c r="D25" s="201">
        <v>263</v>
      </c>
      <c r="E25" s="201"/>
      <c r="F25" s="201"/>
      <c r="G25" s="200" t="s">
        <v>295</v>
      </c>
    </row>
    <row r="26" spans="1:7" ht="31.5" x14ac:dyDescent="0.3">
      <c r="A26" s="211">
        <v>5</v>
      </c>
      <c r="B26" s="212" t="s">
        <v>296</v>
      </c>
      <c r="C26" s="213">
        <v>9152</v>
      </c>
      <c r="D26" s="213">
        <v>9046</v>
      </c>
      <c r="E26" s="213">
        <v>11700</v>
      </c>
      <c r="F26" s="213">
        <v>11700</v>
      </c>
      <c r="G26" s="214"/>
    </row>
    <row r="27" spans="1:7" hidden="1" x14ac:dyDescent="0.3">
      <c r="A27" s="215"/>
      <c r="B27" s="216" t="s">
        <v>297</v>
      </c>
      <c r="C27" s="217"/>
      <c r="D27" s="217"/>
      <c r="E27" s="217"/>
      <c r="F27" s="217"/>
      <c r="G27" s="218"/>
    </row>
    <row r="28" spans="1:7" hidden="1" x14ac:dyDescent="0.3">
      <c r="A28" s="219"/>
      <c r="B28" s="220" t="s">
        <v>298</v>
      </c>
      <c r="C28" s="201"/>
      <c r="D28" s="201"/>
      <c r="E28" s="201"/>
      <c r="F28" s="201"/>
      <c r="G28" s="202"/>
    </row>
    <row r="29" spans="1:7" hidden="1" x14ac:dyDescent="0.3">
      <c r="A29" s="219"/>
      <c r="B29" s="220" t="s">
        <v>299</v>
      </c>
      <c r="C29" s="201"/>
      <c r="D29" s="201"/>
      <c r="E29" s="201"/>
      <c r="F29" s="201"/>
      <c r="G29" s="202"/>
    </row>
    <row r="30" spans="1:7" hidden="1" x14ac:dyDescent="0.3">
      <c r="A30" s="219"/>
      <c r="B30" s="220" t="s">
        <v>300</v>
      </c>
      <c r="C30" s="201"/>
      <c r="D30" s="201"/>
      <c r="E30" s="201"/>
      <c r="F30" s="201"/>
      <c r="G30" s="202"/>
    </row>
    <row r="31" spans="1:7" hidden="1" x14ac:dyDescent="0.3">
      <c r="A31" s="221"/>
      <c r="B31" s="222" t="s">
        <v>301</v>
      </c>
      <c r="C31" s="213"/>
      <c r="D31" s="213"/>
      <c r="E31" s="213"/>
      <c r="F31" s="213"/>
      <c r="G31" s="214"/>
    </row>
  </sheetData>
  <mergeCells count="10">
    <mergeCell ref="G7:G8"/>
    <mergeCell ref="D1:G1"/>
    <mergeCell ref="A2:G2"/>
    <mergeCell ref="A3:D3"/>
    <mergeCell ref="A4:G4"/>
    <mergeCell ref="A5:G5"/>
    <mergeCell ref="A7:A8"/>
    <mergeCell ref="B7:B8"/>
    <mergeCell ref="C7:D7"/>
    <mergeCell ref="E7:F7"/>
  </mergeCells>
  <pageMargins left="0.7" right="0.7" top="0.75" bottom="0.36" header="0.3" footer="0.3"/>
  <pageSetup paperSize="9" scale="94" fitToWidth="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A4" sqref="A4"/>
    </sheetView>
  </sheetViews>
  <sheetFormatPr defaultRowHeight="15.75" x14ac:dyDescent="0.3"/>
  <cols>
    <col min="1" max="1" width="6.77734375" style="31" customWidth="1"/>
    <col min="2" max="3" width="14" style="30" customWidth="1"/>
    <col min="4" max="7" width="12.21875" style="30" customWidth="1"/>
    <col min="8" max="8" width="16.5546875" style="30" customWidth="1"/>
    <col min="9" max="16384" width="8.88671875" style="30"/>
  </cols>
  <sheetData>
    <row r="1" spans="1:8" x14ac:dyDescent="0.3">
      <c r="H1" s="68" t="s">
        <v>307</v>
      </c>
    </row>
    <row r="2" spans="1:8" ht="35.25" customHeight="1" x14ac:dyDescent="0.3">
      <c r="A2" s="369" t="s">
        <v>217</v>
      </c>
      <c r="B2" s="369"/>
      <c r="C2" s="369"/>
      <c r="D2" s="369"/>
      <c r="E2" s="369"/>
      <c r="F2" s="369"/>
      <c r="G2" s="369"/>
      <c r="H2" s="369"/>
    </row>
    <row r="3" spans="1:8" ht="28.5" customHeight="1" x14ac:dyDescent="0.3">
      <c r="A3" s="370" t="str">
        <f>+'P, LP 2024'!A5</f>
        <v>(Kèm theo  Tờ trình số 253/TTr-UBND ngày  04/12/2023 của UBND huyện )</v>
      </c>
      <c r="B3" s="370"/>
      <c r="C3" s="370"/>
      <c r="D3" s="370"/>
      <c r="E3" s="370"/>
      <c r="F3" s="370"/>
      <c r="G3" s="370"/>
      <c r="H3" s="370"/>
    </row>
    <row r="4" spans="1:8" ht="18.75" customHeight="1" x14ac:dyDescent="0.3">
      <c r="D4" s="32"/>
      <c r="E4" s="32"/>
      <c r="F4" s="32"/>
      <c r="G4" s="32"/>
      <c r="H4" s="57" t="s">
        <v>0</v>
      </c>
    </row>
    <row r="5" spans="1:8" ht="17.25" customHeight="1" x14ac:dyDescent="0.3">
      <c r="A5" s="368" t="s">
        <v>1</v>
      </c>
      <c r="B5" s="368" t="s">
        <v>24</v>
      </c>
      <c r="C5" s="368" t="s">
        <v>90</v>
      </c>
      <c r="D5" s="368" t="s">
        <v>92</v>
      </c>
      <c r="E5" s="368" t="s">
        <v>100</v>
      </c>
      <c r="F5" s="368"/>
      <c r="G5" s="368"/>
      <c r="H5" s="368" t="s">
        <v>25</v>
      </c>
    </row>
    <row r="6" spans="1:8" x14ac:dyDescent="0.3">
      <c r="A6" s="368"/>
      <c r="B6" s="368"/>
      <c r="C6" s="368"/>
      <c r="D6" s="368"/>
      <c r="E6" s="105" t="s">
        <v>215</v>
      </c>
      <c r="F6" s="105" t="s">
        <v>5</v>
      </c>
      <c r="G6" s="105" t="s">
        <v>101</v>
      </c>
      <c r="H6" s="368"/>
    </row>
    <row r="7" spans="1:8" ht="25.5" customHeight="1" x14ac:dyDescent="0.3">
      <c r="A7" s="62"/>
      <c r="B7" s="33" t="s">
        <v>26</v>
      </c>
      <c r="C7" s="34">
        <f t="shared" ref="C7:G7" si="0">SUM(C8:C30)</f>
        <v>780000</v>
      </c>
      <c r="D7" s="34">
        <f t="shared" si="0"/>
        <v>725000</v>
      </c>
      <c r="E7" s="34">
        <f t="shared" si="0"/>
        <v>165000</v>
      </c>
      <c r="F7" s="34">
        <f t="shared" si="0"/>
        <v>490000</v>
      </c>
      <c r="G7" s="34">
        <f t="shared" si="0"/>
        <v>70000</v>
      </c>
      <c r="H7" s="35"/>
    </row>
    <row r="8" spans="1:8" ht="15.75" customHeight="1" x14ac:dyDescent="0.3">
      <c r="A8" s="62">
        <v>1</v>
      </c>
      <c r="B8" s="36" t="s">
        <v>27</v>
      </c>
      <c r="C8" s="145">
        <v>14233</v>
      </c>
      <c r="D8" s="37">
        <v>8000</v>
      </c>
      <c r="E8" s="37">
        <v>1600</v>
      </c>
      <c r="F8" s="37">
        <v>5600</v>
      </c>
      <c r="G8" s="37">
        <v>800</v>
      </c>
      <c r="H8" s="35"/>
    </row>
    <row r="9" spans="1:8" ht="15.75" customHeight="1" x14ac:dyDescent="0.3">
      <c r="A9" s="62">
        <v>2</v>
      </c>
      <c r="B9" s="36" t="s">
        <v>28</v>
      </c>
      <c r="C9" s="145">
        <v>10012</v>
      </c>
      <c r="D9" s="37">
        <v>30000</v>
      </c>
      <c r="E9" s="37">
        <v>6000</v>
      </c>
      <c r="F9" s="37">
        <v>21000</v>
      </c>
      <c r="G9" s="37">
        <v>3000</v>
      </c>
      <c r="H9" s="35"/>
    </row>
    <row r="10" spans="1:8" ht="15.75" customHeight="1" x14ac:dyDescent="0.3">
      <c r="A10" s="62">
        <v>3</v>
      </c>
      <c r="B10" s="36" t="s">
        <v>29</v>
      </c>
      <c r="C10" s="145">
        <v>257</v>
      </c>
      <c r="D10" s="37">
        <v>45000</v>
      </c>
      <c r="E10" s="37">
        <v>9000</v>
      </c>
      <c r="F10" s="37">
        <v>31500</v>
      </c>
      <c r="G10" s="37">
        <v>4500</v>
      </c>
      <c r="H10" s="35"/>
    </row>
    <row r="11" spans="1:8" ht="15.75" customHeight="1" x14ac:dyDescent="0.3">
      <c r="A11" s="62">
        <v>4</v>
      </c>
      <c r="B11" s="36" t="s">
        <v>30</v>
      </c>
      <c r="C11" s="145">
        <v>40805</v>
      </c>
      <c r="D11" s="37">
        <v>25000</v>
      </c>
      <c r="E11" s="37">
        <v>5000</v>
      </c>
      <c r="F11" s="37">
        <v>17500</v>
      </c>
      <c r="G11" s="37">
        <v>2500</v>
      </c>
      <c r="H11" s="35"/>
    </row>
    <row r="12" spans="1:8" ht="15.75" customHeight="1" x14ac:dyDescent="0.3">
      <c r="A12" s="62">
        <v>5</v>
      </c>
      <c r="B12" s="36" t="s">
        <v>31</v>
      </c>
      <c r="C12" s="145">
        <v>9739</v>
      </c>
      <c r="D12" s="37">
        <v>15000</v>
      </c>
      <c r="E12" s="37">
        <v>3000</v>
      </c>
      <c r="F12" s="37">
        <v>10500</v>
      </c>
      <c r="G12" s="37">
        <v>1500</v>
      </c>
      <c r="H12" s="35"/>
    </row>
    <row r="13" spans="1:8" ht="15.75" customHeight="1" x14ac:dyDescent="0.3">
      <c r="A13" s="62">
        <v>6</v>
      </c>
      <c r="B13" s="36" t="s">
        <v>32</v>
      </c>
      <c r="C13" s="145">
        <v>9098</v>
      </c>
      <c r="D13" s="37">
        <v>15000</v>
      </c>
      <c r="E13" s="37">
        <v>3000</v>
      </c>
      <c r="F13" s="37">
        <v>10500</v>
      </c>
      <c r="G13" s="37">
        <v>1500</v>
      </c>
      <c r="H13" s="35"/>
    </row>
    <row r="14" spans="1:8" ht="15.75" customHeight="1" x14ac:dyDescent="0.3">
      <c r="A14" s="62">
        <v>7</v>
      </c>
      <c r="B14" s="36" t="s">
        <v>33</v>
      </c>
      <c r="C14" s="145">
        <v>44847</v>
      </c>
      <c r="D14" s="37">
        <v>40000</v>
      </c>
      <c r="E14" s="37">
        <v>8000</v>
      </c>
      <c r="F14" s="37">
        <v>28000</v>
      </c>
      <c r="G14" s="37">
        <v>4000</v>
      </c>
      <c r="H14" s="35"/>
    </row>
    <row r="15" spans="1:8" ht="15.75" customHeight="1" x14ac:dyDescent="0.3">
      <c r="A15" s="62">
        <v>8</v>
      </c>
      <c r="B15" s="36" t="s">
        <v>34</v>
      </c>
      <c r="C15" s="145">
        <v>600</v>
      </c>
      <c r="D15" s="37">
        <v>70000</v>
      </c>
      <c r="E15" s="37">
        <v>14000</v>
      </c>
      <c r="F15" s="37">
        <v>49000</v>
      </c>
      <c r="G15" s="37">
        <v>7000</v>
      </c>
      <c r="H15" s="35"/>
    </row>
    <row r="16" spans="1:8" ht="15.75" customHeight="1" x14ac:dyDescent="0.3">
      <c r="A16" s="62">
        <v>9</v>
      </c>
      <c r="B16" s="36" t="s">
        <v>35</v>
      </c>
      <c r="C16" s="145">
        <v>3903</v>
      </c>
      <c r="D16" s="37">
        <v>30000</v>
      </c>
      <c r="E16" s="37">
        <v>6000</v>
      </c>
      <c r="F16" s="37">
        <v>21000</v>
      </c>
      <c r="G16" s="37">
        <v>3000</v>
      </c>
      <c r="H16" s="35"/>
    </row>
    <row r="17" spans="1:8" ht="15.75" customHeight="1" x14ac:dyDescent="0.3">
      <c r="A17" s="62">
        <v>10</v>
      </c>
      <c r="B17" s="36" t="s">
        <v>36</v>
      </c>
      <c r="C17" s="145">
        <v>49230</v>
      </c>
      <c r="D17" s="37">
        <v>25000</v>
      </c>
      <c r="E17" s="37">
        <v>5000</v>
      </c>
      <c r="F17" s="37">
        <v>17500</v>
      </c>
      <c r="G17" s="37">
        <v>2500</v>
      </c>
      <c r="H17" s="35"/>
    </row>
    <row r="18" spans="1:8" ht="15.75" customHeight="1" x14ac:dyDescent="0.3">
      <c r="A18" s="62">
        <v>11</v>
      </c>
      <c r="B18" s="36" t="s">
        <v>37</v>
      </c>
      <c r="C18" s="145">
        <v>53247</v>
      </c>
      <c r="D18" s="37">
        <v>55000</v>
      </c>
      <c r="E18" s="37">
        <v>11000</v>
      </c>
      <c r="F18" s="37">
        <v>38500</v>
      </c>
      <c r="G18" s="37">
        <v>5500</v>
      </c>
      <c r="H18" s="35"/>
    </row>
    <row r="19" spans="1:8" ht="15.75" customHeight="1" x14ac:dyDescent="0.3">
      <c r="A19" s="62">
        <v>12</v>
      </c>
      <c r="B19" s="36" t="s">
        <v>38</v>
      </c>
      <c r="C19" s="145">
        <v>20100</v>
      </c>
      <c r="D19" s="37">
        <v>30000</v>
      </c>
      <c r="E19" s="37">
        <v>6000</v>
      </c>
      <c r="F19" s="37">
        <v>21000</v>
      </c>
      <c r="G19" s="37">
        <v>3000</v>
      </c>
      <c r="H19" s="35"/>
    </row>
    <row r="20" spans="1:8" ht="15.75" customHeight="1" x14ac:dyDescent="0.3">
      <c r="A20" s="62">
        <v>13</v>
      </c>
      <c r="B20" s="36" t="s">
        <v>39</v>
      </c>
      <c r="C20" s="145">
        <v>35524</v>
      </c>
      <c r="D20" s="37">
        <v>20000</v>
      </c>
      <c r="E20" s="37">
        <v>4000</v>
      </c>
      <c r="F20" s="37">
        <v>14000</v>
      </c>
      <c r="G20" s="37">
        <v>2000</v>
      </c>
      <c r="H20" s="35"/>
    </row>
    <row r="21" spans="1:8" ht="15.75" customHeight="1" x14ac:dyDescent="0.3">
      <c r="A21" s="62">
        <v>14</v>
      </c>
      <c r="B21" s="36" t="s">
        <v>40</v>
      </c>
      <c r="C21" s="145">
        <v>19917</v>
      </c>
      <c r="D21" s="37">
        <v>8000</v>
      </c>
      <c r="E21" s="37">
        <v>1600</v>
      </c>
      <c r="F21" s="37">
        <v>5600</v>
      </c>
      <c r="G21" s="37">
        <v>800</v>
      </c>
      <c r="H21" s="35"/>
    </row>
    <row r="22" spans="1:8" ht="15.75" customHeight="1" x14ac:dyDescent="0.3">
      <c r="A22" s="62">
        <v>15</v>
      </c>
      <c r="B22" s="36" t="s">
        <v>41</v>
      </c>
      <c r="C22" s="145">
        <v>6909</v>
      </c>
      <c r="D22" s="37">
        <v>47000</v>
      </c>
      <c r="E22" s="37">
        <v>9400</v>
      </c>
      <c r="F22" s="37">
        <v>32900</v>
      </c>
      <c r="G22" s="37">
        <v>4700</v>
      </c>
      <c r="H22" s="35"/>
    </row>
    <row r="23" spans="1:8" ht="15.75" customHeight="1" x14ac:dyDescent="0.3">
      <c r="A23" s="62">
        <v>16</v>
      </c>
      <c r="B23" s="36" t="s">
        <v>42</v>
      </c>
      <c r="C23" s="145">
        <v>1250</v>
      </c>
      <c r="D23" s="37">
        <v>10000</v>
      </c>
      <c r="E23" s="37">
        <v>2000</v>
      </c>
      <c r="F23" s="37">
        <v>7000</v>
      </c>
      <c r="G23" s="37">
        <v>1000</v>
      </c>
      <c r="H23" s="35"/>
    </row>
    <row r="24" spans="1:8" ht="15.75" customHeight="1" x14ac:dyDescent="0.3">
      <c r="A24" s="62">
        <v>17</v>
      </c>
      <c r="B24" s="36" t="s">
        <v>43</v>
      </c>
      <c r="C24" s="145">
        <v>21082</v>
      </c>
      <c r="D24" s="37">
        <v>21000</v>
      </c>
      <c r="E24" s="37">
        <v>4200</v>
      </c>
      <c r="F24" s="37">
        <v>14700</v>
      </c>
      <c r="G24" s="37">
        <v>2100</v>
      </c>
      <c r="H24" s="35"/>
    </row>
    <row r="25" spans="1:8" ht="15.75" customHeight="1" x14ac:dyDescent="0.3">
      <c r="A25" s="62">
        <v>18</v>
      </c>
      <c r="B25" s="36" t="s">
        <v>44</v>
      </c>
      <c r="C25" s="145">
        <v>89</v>
      </c>
      <c r="D25" s="37">
        <v>5000</v>
      </c>
      <c r="E25" s="37">
        <v>1000</v>
      </c>
      <c r="F25" s="37">
        <v>3500</v>
      </c>
      <c r="G25" s="37">
        <v>500</v>
      </c>
      <c r="H25" s="35"/>
    </row>
    <row r="26" spans="1:8" ht="15.75" customHeight="1" x14ac:dyDescent="0.3">
      <c r="A26" s="62">
        <v>19</v>
      </c>
      <c r="B26" s="36" t="s">
        <v>45</v>
      </c>
      <c r="C26" s="145">
        <v>276435</v>
      </c>
      <c r="D26" s="37">
        <v>77000</v>
      </c>
      <c r="E26" s="37">
        <v>15400</v>
      </c>
      <c r="F26" s="37">
        <v>53900</v>
      </c>
      <c r="G26" s="37">
        <v>7700</v>
      </c>
      <c r="H26" s="35"/>
    </row>
    <row r="27" spans="1:8" ht="15.75" customHeight="1" x14ac:dyDescent="0.3">
      <c r="A27" s="62">
        <v>20</v>
      </c>
      <c r="B27" s="36" t="s">
        <v>46</v>
      </c>
      <c r="C27" s="145">
        <v>92649</v>
      </c>
      <c r="D27" s="37">
        <v>54000</v>
      </c>
      <c r="E27" s="37">
        <v>10800</v>
      </c>
      <c r="F27" s="37">
        <v>37800</v>
      </c>
      <c r="G27" s="37">
        <v>5400</v>
      </c>
      <c r="H27" s="35"/>
    </row>
    <row r="28" spans="1:8" ht="15.75" customHeight="1" x14ac:dyDescent="0.3">
      <c r="A28" s="62">
        <v>21</v>
      </c>
      <c r="B28" s="36" t="s">
        <v>47</v>
      </c>
      <c r="C28" s="145">
        <v>67380</v>
      </c>
      <c r="D28" s="37">
        <v>35000</v>
      </c>
      <c r="E28" s="37">
        <v>7000</v>
      </c>
      <c r="F28" s="37">
        <v>24500</v>
      </c>
      <c r="G28" s="37">
        <v>3500</v>
      </c>
      <c r="H28" s="35"/>
    </row>
    <row r="29" spans="1:8" ht="15.75" customHeight="1" x14ac:dyDescent="0.3">
      <c r="A29" s="62">
        <v>22</v>
      </c>
      <c r="B29" s="36" t="s">
        <v>48</v>
      </c>
      <c r="C29" s="145">
        <v>2694</v>
      </c>
      <c r="D29" s="37">
        <v>35000</v>
      </c>
      <c r="E29" s="37">
        <v>7000</v>
      </c>
      <c r="F29" s="37">
        <v>24500</v>
      </c>
      <c r="G29" s="37">
        <v>3500</v>
      </c>
      <c r="H29" s="35"/>
    </row>
    <row r="30" spans="1:8" ht="31.5" x14ac:dyDescent="0.3">
      <c r="A30" s="62">
        <v>23</v>
      </c>
      <c r="B30" s="36" t="s">
        <v>216</v>
      </c>
      <c r="C30" s="35"/>
      <c r="D30" s="35">
        <v>25000</v>
      </c>
      <c r="E30" s="37">
        <v>25000</v>
      </c>
      <c r="F30" s="35"/>
      <c r="G30" s="35"/>
      <c r="H30" s="35"/>
    </row>
  </sheetData>
  <mergeCells count="8">
    <mergeCell ref="E5:G5"/>
    <mergeCell ref="A2:H2"/>
    <mergeCell ref="A3:H3"/>
    <mergeCell ref="A5:A6"/>
    <mergeCell ref="B5:B6"/>
    <mergeCell ref="D5:D6"/>
    <mergeCell ref="H5:H6"/>
    <mergeCell ref="C5:C6"/>
  </mergeCells>
  <pageMargins left="0.7" right="0.7" top="0.75" bottom="0.22"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5"/>
  <sheetViews>
    <sheetView zoomScale="70" zoomScaleNormal="70" workbookViewId="0">
      <pane xSplit="2" ySplit="6" topLeftCell="C7" activePane="bottomRight" state="frozen"/>
      <selection activeCell="B25" sqref="B25"/>
      <selection pane="topRight" activeCell="B25" sqref="B25"/>
      <selection pane="bottomLeft" activeCell="B25" sqref="B25"/>
      <selection pane="bottomRight" activeCell="C7" sqref="C7"/>
    </sheetView>
  </sheetViews>
  <sheetFormatPr defaultRowHeight="15.75" x14ac:dyDescent="0.3"/>
  <cols>
    <col min="1" max="1" width="5.88671875" style="38" customWidth="1"/>
    <col min="2" max="2" width="26.88671875" style="39" customWidth="1"/>
    <col min="3" max="10" width="9.88671875" style="39" customWidth="1"/>
    <col min="11" max="11" width="11.109375" style="39" customWidth="1"/>
    <col min="12" max="12" width="9.88671875" style="39" customWidth="1"/>
    <col min="13" max="15" width="9.88671875" style="40" customWidth="1"/>
    <col min="16" max="16" width="12.109375" style="39" hidden="1" customWidth="1"/>
    <col min="17" max="16384" width="8.88671875" style="39"/>
  </cols>
  <sheetData>
    <row r="1" spans="1:18" x14ac:dyDescent="0.3">
      <c r="O1" s="228" t="s">
        <v>308</v>
      </c>
    </row>
    <row r="2" spans="1:18" ht="15.75" customHeight="1" x14ac:dyDescent="0.3">
      <c r="A2" s="373" t="s">
        <v>212</v>
      </c>
      <c r="B2" s="373"/>
      <c r="C2" s="373"/>
      <c r="D2" s="373"/>
      <c r="E2" s="373"/>
      <c r="F2" s="373"/>
      <c r="G2" s="373"/>
      <c r="H2" s="373"/>
      <c r="I2" s="373"/>
      <c r="J2" s="373"/>
      <c r="K2" s="373"/>
      <c r="L2" s="373"/>
      <c r="M2" s="373"/>
      <c r="N2" s="373"/>
      <c r="O2" s="373"/>
    </row>
    <row r="3" spans="1:18" ht="15.75" customHeight="1" x14ac:dyDescent="0.3">
      <c r="A3" s="374" t="str">
        <f>+'Tien đất 2024'!A3</f>
        <v>(Kèm theo  Tờ trình số 253/TTr-UBND ngày  04/12/2023 của UBND huyện )</v>
      </c>
      <c r="B3" s="374"/>
      <c r="C3" s="374"/>
      <c r="D3" s="374"/>
      <c r="E3" s="374"/>
      <c r="F3" s="374"/>
      <c r="G3" s="374"/>
      <c r="H3" s="374"/>
      <c r="I3" s="374"/>
      <c r="J3" s="374"/>
      <c r="K3" s="374"/>
      <c r="L3" s="374"/>
      <c r="M3" s="374"/>
      <c r="N3" s="374"/>
      <c r="O3" s="374"/>
    </row>
    <row r="4" spans="1:18" s="44" customFormat="1" ht="16.5" x14ac:dyDescent="0.3">
      <c r="A4" s="41"/>
      <c r="B4" s="42"/>
      <c r="C4" s="42"/>
      <c r="D4" s="42"/>
      <c r="E4" s="42"/>
      <c r="F4" s="42"/>
      <c r="G4" s="42"/>
      <c r="H4" s="42"/>
      <c r="I4" s="103"/>
      <c r="J4" s="42"/>
      <c r="K4" s="103"/>
      <c r="L4" s="240"/>
      <c r="M4" s="43"/>
      <c r="N4" s="375" t="s">
        <v>0</v>
      </c>
      <c r="O4" s="375"/>
    </row>
    <row r="5" spans="1:18" s="45" customFormat="1" ht="63.75" customHeight="1" x14ac:dyDescent="0.3">
      <c r="A5" s="376" t="s">
        <v>1</v>
      </c>
      <c r="B5" s="376" t="s">
        <v>49</v>
      </c>
      <c r="C5" s="377" t="s">
        <v>90</v>
      </c>
      <c r="D5" s="379" t="s">
        <v>315</v>
      </c>
      <c r="E5" s="380"/>
      <c r="F5" s="381"/>
      <c r="G5" s="379" t="s">
        <v>164</v>
      </c>
      <c r="H5" s="380"/>
      <c r="I5" s="381"/>
      <c r="J5" s="376" t="s">
        <v>163</v>
      </c>
      <c r="K5" s="376"/>
      <c r="L5" s="376"/>
      <c r="M5" s="354" t="s">
        <v>209</v>
      </c>
      <c r="N5" s="354"/>
      <c r="O5" s="354"/>
    </row>
    <row r="6" spans="1:18" s="45" customFormat="1" ht="99" customHeight="1" x14ac:dyDescent="0.3">
      <c r="A6" s="376"/>
      <c r="B6" s="376"/>
      <c r="C6" s="378"/>
      <c r="D6" s="9" t="s">
        <v>4</v>
      </c>
      <c r="E6" s="9" t="s">
        <v>5</v>
      </c>
      <c r="F6" s="9" t="s">
        <v>6</v>
      </c>
      <c r="G6" s="9" t="s">
        <v>4</v>
      </c>
      <c r="H6" s="9" t="s">
        <v>5</v>
      </c>
      <c r="I6" s="9" t="s">
        <v>6</v>
      </c>
      <c r="J6" s="101" t="s">
        <v>26</v>
      </c>
      <c r="K6" s="101" t="s">
        <v>253</v>
      </c>
      <c r="L6" s="101" t="s">
        <v>162</v>
      </c>
      <c r="M6" s="8" t="s">
        <v>4</v>
      </c>
      <c r="N6" s="8" t="s">
        <v>5</v>
      </c>
      <c r="O6" s="8" t="s">
        <v>6</v>
      </c>
    </row>
    <row r="7" spans="1:18" s="45" customFormat="1" ht="21.95" customHeight="1" x14ac:dyDescent="0.3">
      <c r="A7" s="64"/>
      <c r="B7" s="46" t="s">
        <v>50</v>
      </c>
      <c r="C7" s="47">
        <v>1989205.0930146673</v>
      </c>
      <c r="D7" s="47">
        <f t="shared" ref="D7:O7" si="0">+D8+D21+D29+D30+D31+D34+D35+D36+D37+D38+D39+D45+D44</f>
        <v>444698</v>
      </c>
      <c r="E7" s="47">
        <v>977377</v>
      </c>
      <c r="F7" s="47"/>
      <c r="G7" s="47">
        <f t="shared" si="0"/>
        <v>1519559.5159999998</v>
      </c>
      <c r="H7" s="47">
        <f t="shared" si="0"/>
        <v>1277073.5159999998</v>
      </c>
      <c r="I7" s="47">
        <f t="shared" si="0"/>
        <v>247708</v>
      </c>
      <c r="J7" s="47">
        <f t="shared" si="0"/>
        <v>22419</v>
      </c>
      <c r="K7" s="47">
        <f t="shared" si="0"/>
        <v>18507</v>
      </c>
      <c r="L7" s="47">
        <f t="shared" si="0"/>
        <v>3912</v>
      </c>
      <c r="M7" s="47">
        <f t="shared" si="0"/>
        <v>1506623.5159999998</v>
      </c>
      <c r="N7" s="47">
        <f>+N8+N21+N29+N30+N31+N34+N35+N36+N37+N38+N39+N45+N44</f>
        <v>1258566.5159999998</v>
      </c>
      <c r="O7" s="47">
        <f t="shared" si="0"/>
        <v>248057</v>
      </c>
      <c r="P7" s="162">
        <f>+H7-H40-H41</f>
        <v>1133466.5159999998</v>
      </c>
      <c r="Q7" s="162"/>
      <c r="R7" s="258"/>
    </row>
    <row r="8" spans="1:18" s="45" customFormat="1" ht="21.95" customHeight="1" x14ac:dyDescent="0.3">
      <c r="A8" s="64" t="s">
        <v>8</v>
      </c>
      <c r="B8" s="46" t="s">
        <v>51</v>
      </c>
      <c r="C8" s="47">
        <v>66452.055683999992</v>
      </c>
      <c r="D8" s="47"/>
      <c r="E8" s="47"/>
      <c r="F8" s="47"/>
      <c r="G8" s="47">
        <v>32841</v>
      </c>
      <c r="H8" s="47">
        <v>32841</v>
      </c>
      <c r="I8" s="47">
        <v>5222</v>
      </c>
      <c r="J8" s="47">
        <v>1608</v>
      </c>
      <c r="K8" s="47">
        <v>1453</v>
      </c>
      <c r="L8" s="47">
        <v>155</v>
      </c>
      <c r="M8" s="47">
        <v>36804</v>
      </c>
      <c r="N8" s="47">
        <v>31233</v>
      </c>
      <c r="O8" s="47">
        <v>5571</v>
      </c>
      <c r="P8" s="163">
        <v>22669.330319999997</v>
      </c>
    </row>
    <row r="9" spans="1:18" s="45" customFormat="1" ht="21.95" customHeight="1" x14ac:dyDescent="0.3">
      <c r="A9" s="48">
        <v>1</v>
      </c>
      <c r="B9" s="49" t="s">
        <v>52</v>
      </c>
      <c r="C9" s="98">
        <v>5966.2089999999998</v>
      </c>
      <c r="D9" s="98"/>
      <c r="E9" s="98"/>
      <c r="F9" s="98"/>
      <c r="G9" s="98">
        <v>5509</v>
      </c>
      <c r="H9" s="50">
        <v>5509</v>
      </c>
      <c r="I9" s="50">
        <v>0</v>
      </c>
      <c r="J9" s="50">
        <v>491</v>
      </c>
      <c r="K9" s="50">
        <v>447</v>
      </c>
      <c r="L9" s="50">
        <v>44</v>
      </c>
      <c r="M9" s="50">
        <v>5018</v>
      </c>
      <c r="N9" s="50">
        <v>5018</v>
      </c>
      <c r="O9" s="50">
        <v>0</v>
      </c>
    </row>
    <row r="10" spans="1:18" s="45" customFormat="1" ht="21.95" customHeight="1" x14ac:dyDescent="0.3">
      <c r="A10" s="48"/>
      <c r="B10" s="49" t="s">
        <v>53</v>
      </c>
      <c r="C10" s="50">
        <v>5194.2089999999998</v>
      </c>
      <c r="D10" s="50"/>
      <c r="E10" s="50"/>
      <c r="F10" s="50"/>
      <c r="G10" s="50">
        <v>4724</v>
      </c>
      <c r="H10" s="50">
        <v>4724</v>
      </c>
      <c r="I10" s="50"/>
      <c r="J10" s="50">
        <v>421</v>
      </c>
      <c r="K10" s="50">
        <v>383</v>
      </c>
      <c r="L10" s="50">
        <v>38</v>
      </c>
      <c r="M10" s="47">
        <v>4303</v>
      </c>
      <c r="N10" s="50">
        <v>4303</v>
      </c>
      <c r="O10" s="50">
        <v>0</v>
      </c>
    </row>
    <row r="11" spans="1:18" s="45" customFormat="1" ht="21.95" customHeight="1" x14ac:dyDescent="0.3">
      <c r="A11" s="48"/>
      <c r="B11" s="49" t="s">
        <v>54</v>
      </c>
      <c r="C11" s="50">
        <v>772</v>
      </c>
      <c r="D11" s="50"/>
      <c r="E11" s="50"/>
      <c r="F11" s="50"/>
      <c r="G11" s="50">
        <v>785</v>
      </c>
      <c r="H11" s="50">
        <v>785</v>
      </c>
      <c r="I11" s="50"/>
      <c r="J11" s="50">
        <v>70</v>
      </c>
      <c r="K11" s="50">
        <v>64</v>
      </c>
      <c r="L11" s="50">
        <v>6</v>
      </c>
      <c r="M11" s="47">
        <v>715</v>
      </c>
      <c r="N11" s="50">
        <v>715</v>
      </c>
      <c r="O11" s="50">
        <v>0</v>
      </c>
    </row>
    <row r="12" spans="1:18" s="45" customFormat="1" ht="21.95" customHeight="1" x14ac:dyDescent="0.3">
      <c r="A12" s="48">
        <v>2</v>
      </c>
      <c r="B12" s="49" t="s">
        <v>55</v>
      </c>
      <c r="C12" s="50">
        <v>7020</v>
      </c>
      <c r="D12" s="50"/>
      <c r="E12" s="50"/>
      <c r="F12" s="50"/>
      <c r="G12" s="50">
        <v>516</v>
      </c>
      <c r="H12" s="50">
        <v>516</v>
      </c>
      <c r="I12" s="50"/>
      <c r="J12" s="50">
        <v>46</v>
      </c>
      <c r="K12" s="50">
        <v>42</v>
      </c>
      <c r="L12" s="50">
        <v>4</v>
      </c>
      <c r="M12" s="47">
        <v>470</v>
      </c>
      <c r="N12" s="50">
        <v>470</v>
      </c>
      <c r="O12" s="50">
        <v>0</v>
      </c>
    </row>
    <row r="13" spans="1:18" s="45" customFormat="1" ht="21.95" customHeight="1" x14ac:dyDescent="0.3">
      <c r="A13" s="48">
        <v>3</v>
      </c>
      <c r="B13" s="49" t="s">
        <v>56</v>
      </c>
      <c r="C13" s="50">
        <v>1236.8088270000001</v>
      </c>
      <c r="D13" s="50"/>
      <c r="E13" s="50"/>
      <c r="F13" s="50"/>
      <c r="G13" s="50">
        <v>2686</v>
      </c>
      <c r="H13" s="50">
        <v>2686</v>
      </c>
      <c r="I13" s="50"/>
      <c r="J13" s="50">
        <v>178</v>
      </c>
      <c r="K13" s="50">
        <v>157</v>
      </c>
      <c r="L13" s="50">
        <v>21</v>
      </c>
      <c r="M13" s="47">
        <v>2508</v>
      </c>
      <c r="N13" s="50">
        <v>2508</v>
      </c>
      <c r="O13" s="50">
        <v>0</v>
      </c>
    </row>
    <row r="14" spans="1:18" s="45" customFormat="1" ht="21.95" customHeight="1" x14ac:dyDescent="0.3">
      <c r="A14" s="48">
        <v>4</v>
      </c>
      <c r="B14" s="49" t="s">
        <v>57</v>
      </c>
      <c r="C14" s="50">
        <v>2092.6278170000001</v>
      </c>
      <c r="D14" s="50"/>
      <c r="E14" s="50"/>
      <c r="F14" s="50"/>
      <c r="G14" s="50">
        <v>2231</v>
      </c>
      <c r="H14" s="50">
        <v>2231</v>
      </c>
      <c r="I14" s="50"/>
      <c r="J14" s="50">
        <v>59</v>
      </c>
      <c r="K14" s="50">
        <v>49</v>
      </c>
      <c r="L14" s="50">
        <v>10</v>
      </c>
      <c r="M14" s="47">
        <v>2172</v>
      </c>
      <c r="N14" s="50">
        <v>2172</v>
      </c>
      <c r="O14" s="50">
        <v>0</v>
      </c>
    </row>
    <row r="15" spans="1:18" s="45" customFormat="1" ht="21.95" customHeight="1" x14ac:dyDescent="0.3">
      <c r="A15" s="48">
        <v>5</v>
      </c>
      <c r="B15" s="49" t="s">
        <v>58</v>
      </c>
      <c r="C15" s="50">
        <v>4976</v>
      </c>
      <c r="D15" s="50"/>
      <c r="E15" s="50"/>
      <c r="F15" s="50"/>
      <c r="G15" s="50">
        <v>2745</v>
      </c>
      <c r="H15" s="50">
        <v>2745</v>
      </c>
      <c r="I15" s="50"/>
      <c r="J15" s="50">
        <v>245</v>
      </c>
      <c r="K15" s="50">
        <v>223</v>
      </c>
      <c r="L15" s="50">
        <v>22</v>
      </c>
      <c r="M15" s="47">
        <v>2500</v>
      </c>
      <c r="N15" s="50">
        <v>2500</v>
      </c>
      <c r="O15" s="50">
        <v>0</v>
      </c>
    </row>
    <row r="16" spans="1:18" s="45" customFormat="1" ht="21.95" customHeight="1" x14ac:dyDescent="0.3">
      <c r="A16" s="48">
        <v>6</v>
      </c>
      <c r="B16" s="49" t="s">
        <v>59</v>
      </c>
      <c r="C16" s="50">
        <v>1184</v>
      </c>
      <c r="D16" s="50"/>
      <c r="E16" s="50"/>
      <c r="F16" s="50"/>
      <c r="G16" s="50">
        <v>1307</v>
      </c>
      <c r="H16" s="50">
        <v>1307</v>
      </c>
      <c r="I16" s="50"/>
      <c r="J16" s="50">
        <v>117</v>
      </c>
      <c r="K16" s="50">
        <v>106</v>
      </c>
      <c r="L16" s="50">
        <v>11</v>
      </c>
      <c r="M16" s="47">
        <v>1190</v>
      </c>
      <c r="N16" s="50">
        <v>1190</v>
      </c>
      <c r="O16" s="50">
        <v>0</v>
      </c>
    </row>
    <row r="17" spans="1:15" s="45" customFormat="1" ht="21.95" customHeight="1" x14ac:dyDescent="0.3">
      <c r="A17" s="48">
        <v>7</v>
      </c>
      <c r="B17" s="49" t="s">
        <v>60</v>
      </c>
      <c r="C17" s="50">
        <v>2788</v>
      </c>
      <c r="D17" s="50"/>
      <c r="E17" s="50"/>
      <c r="F17" s="50"/>
      <c r="G17" s="50">
        <v>3366</v>
      </c>
      <c r="H17" s="50">
        <v>3366</v>
      </c>
      <c r="I17" s="50"/>
      <c r="J17" s="50">
        <v>300</v>
      </c>
      <c r="K17" s="50">
        <v>273</v>
      </c>
      <c r="L17" s="50">
        <v>27</v>
      </c>
      <c r="M17" s="47">
        <v>3066</v>
      </c>
      <c r="N17" s="50">
        <v>3066</v>
      </c>
      <c r="O17" s="50">
        <v>0</v>
      </c>
    </row>
    <row r="18" spans="1:15" s="45" customFormat="1" ht="21.95" customHeight="1" x14ac:dyDescent="0.3">
      <c r="A18" s="48">
        <v>8</v>
      </c>
      <c r="B18" s="49" t="s">
        <v>61</v>
      </c>
      <c r="C18" s="50">
        <v>1615</v>
      </c>
      <c r="D18" s="50"/>
      <c r="E18" s="50"/>
      <c r="F18" s="50"/>
      <c r="G18" s="50">
        <v>1922</v>
      </c>
      <c r="H18" s="50">
        <v>1922</v>
      </c>
      <c r="I18" s="50"/>
      <c r="J18" s="50">
        <v>172</v>
      </c>
      <c r="K18" s="50">
        <v>156</v>
      </c>
      <c r="L18" s="50">
        <v>16</v>
      </c>
      <c r="M18" s="47">
        <v>1750</v>
      </c>
      <c r="N18" s="50">
        <v>1750</v>
      </c>
      <c r="O18" s="50">
        <v>0</v>
      </c>
    </row>
    <row r="19" spans="1:15" s="45" customFormat="1" ht="21.95" customHeight="1" x14ac:dyDescent="0.3">
      <c r="A19" s="48">
        <v>9</v>
      </c>
      <c r="B19" s="49" t="s">
        <v>62</v>
      </c>
      <c r="C19" s="50">
        <v>7518.5420000000004</v>
      </c>
      <c r="D19" s="50"/>
      <c r="E19" s="50"/>
      <c r="F19" s="50"/>
      <c r="G19" s="50">
        <v>7176</v>
      </c>
      <c r="H19" s="50">
        <v>7176</v>
      </c>
      <c r="I19" s="50"/>
      <c r="J19" s="50">
        <v>0</v>
      </c>
      <c r="K19" s="50"/>
      <c r="L19" s="50"/>
      <c r="M19" s="47">
        <v>7176</v>
      </c>
      <c r="N19" s="50">
        <v>7176</v>
      </c>
      <c r="O19" s="50">
        <v>0</v>
      </c>
    </row>
    <row r="20" spans="1:15" s="45" customFormat="1" ht="21.95" customHeight="1" x14ac:dyDescent="0.3">
      <c r="A20" s="48">
        <v>10</v>
      </c>
      <c r="B20" s="49" t="s">
        <v>63</v>
      </c>
      <c r="C20" s="50">
        <v>0</v>
      </c>
      <c r="D20" s="50"/>
      <c r="E20" s="50"/>
      <c r="F20" s="50"/>
      <c r="G20" s="50">
        <v>5383</v>
      </c>
      <c r="H20" s="50">
        <v>5383</v>
      </c>
      <c r="I20" s="50"/>
      <c r="J20" s="50">
        <v>0</v>
      </c>
      <c r="K20" s="50"/>
      <c r="L20" s="50"/>
      <c r="M20" s="47">
        <v>5383</v>
      </c>
      <c r="N20" s="50">
        <v>5383</v>
      </c>
      <c r="O20" s="50">
        <v>0</v>
      </c>
    </row>
    <row r="21" spans="1:15" ht="21.95" customHeight="1" x14ac:dyDescent="0.3">
      <c r="A21" s="64" t="s">
        <v>20</v>
      </c>
      <c r="B21" s="46" t="s">
        <v>64</v>
      </c>
      <c r="C21" s="47">
        <v>517194.15707834653</v>
      </c>
      <c r="D21" s="47"/>
      <c r="E21" s="47"/>
      <c r="F21" s="47"/>
      <c r="G21" s="47">
        <v>516893</v>
      </c>
      <c r="H21" s="47">
        <v>501159</v>
      </c>
      <c r="I21" s="47">
        <v>15734</v>
      </c>
      <c r="J21" s="47">
        <v>16565</v>
      </c>
      <c r="K21" s="47">
        <v>13248</v>
      </c>
      <c r="L21" s="47">
        <v>3317</v>
      </c>
      <c r="M21" s="47">
        <v>500328</v>
      </c>
      <c r="N21" s="47">
        <v>484594</v>
      </c>
      <c r="O21" s="47">
        <v>15734</v>
      </c>
    </row>
    <row r="22" spans="1:15" ht="21.95" customHeight="1" x14ac:dyDescent="0.3">
      <c r="A22" s="48">
        <v>1</v>
      </c>
      <c r="B22" s="51" t="s">
        <v>65</v>
      </c>
      <c r="C22" s="97">
        <v>9652.1440000000002</v>
      </c>
      <c r="D22" s="97"/>
      <c r="E22" s="97"/>
      <c r="F22" s="97"/>
      <c r="G22" s="50">
        <v>9492</v>
      </c>
      <c r="H22" s="97">
        <v>6528</v>
      </c>
      <c r="I22" s="97">
        <v>2964</v>
      </c>
      <c r="J22" s="97">
        <v>504</v>
      </c>
      <c r="K22" s="97">
        <v>453</v>
      </c>
      <c r="L22" s="97">
        <v>51</v>
      </c>
      <c r="M22" s="50">
        <v>8988</v>
      </c>
      <c r="N22" s="50">
        <v>6024</v>
      </c>
      <c r="O22" s="50">
        <v>2964</v>
      </c>
    </row>
    <row r="23" spans="1:15" ht="21.95" customHeight="1" x14ac:dyDescent="0.3">
      <c r="A23" s="48">
        <v>2</v>
      </c>
      <c r="B23" s="51" t="s">
        <v>66</v>
      </c>
      <c r="C23" s="97">
        <v>3006</v>
      </c>
      <c r="D23" s="97"/>
      <c r="E23" s="97"/>
      <c r="F23" s="97"/>
      <c r="G23" s="50">
        <v>3529</v>
      </c>
      <c r="H23" s="97">
        <v>1863</v>
      </c>
      <c r="I23" s="97">
        <v>1666</v>
      </c>
      <c r="J23" s="97">
        <v>166</v>
      </c>
      <c r="K23" s="97">
        <v>151</v>
      </c>
      <c r="L23" s="97">
        <v>15</v>
      </c>
      <c r="M23" s="50">
        <v>3363</v>
      </c>
      <c r="N23" s="50">
        <v>1697</v>
      </c>
      <c r="O23" s="50">
        <v>1666</v>
      </c>
    </row>
    <row r="24" spans="1:15" ht="21.95" customHeight="1" x14ac:dyDescent="0.3">
      <c r="A24" s="48">
        <v>3</v>
      </c>
      <c r="B24" s="51" t="s">
        <v>67</v>
      </c>
      <c r="C24" s="97">
        <v>1560</v>
      </c>
      <c r="D24" s="97"/>
      <c r="E24" s="97"/>
      <c r="F24" s="97"/>
      <c r="G24" s="50">
        <v>1693</v>
      </c>
      <c r="H24" s="97">
        <v>1158</v>
      </c>
      <c r="I24" s="97">
        <v>535</v>
      </c>
      <c r="J24" s="97">
        <v>103</v>
      </c>
      <c r="K24" s="50">
        <v>94</v>
      </c>
      <c r="L24" s="50">
        <v>9</v>
      </c>
      <c r="M24" s="50">
        <v>1590</v>
      </c>
      <c r="N24" s="50">
        <v>1055</v>
      </c>
      <c r="O24" s="50">
        <v>535</v>
      </c>
    </row>
    <row r="25" spans="1:15" ht="21.95" customHeight="1" x14ac:dyDescent="0.3">
      <c r="A25" s="48">
        <v>4</v>
      </c>
      <c r="B25" s="51" t="s">
        <v>68</v>
      </c>
      <c r="C25" s="97">
        <v>67285.966799999995</v>
      </c>
      <c r="D25" s="97"/>
      <c r="E25" s="97"/>
      <c r="F25" s="97"/>
      <c r="G25" s="50">
        <v>62241</v>
      </c>
      <c r="H25" s="97">
        <v>51672</v>
      </c>
      <c r="I25" s="97">
        <v>10569</v>
      </c>
      <c r="J25" s="97">
        <v>120</v>
      </c>
      <c r="K25" s="97">
        <v>92</v>
      </c>
      <c r="L25" s="97">
        <v>28</v>
      </c>
      <c r="M25" s="50">
        <v>62121</v>
      </c>
      <c r="N25" s="50">
        <v>51552</v>
      </c>
      <c r="O25" s="50">
        <v>10569</v>
      </c>
    </row>
    <row r="26" spans="1:15" ht="21.95" customHeight="1" x14ac:dyDescent="0.3">
      <c r="A26" s="48">
        <v>6</v>
      </c>
      <c r="B26" s="51" t="s">
        <v>69</v>
      </c>
      <c r="C26" s="97">
        <v>17232.933800000003</v>
      </c>
      <c r="D26" s="97"/>
      <c r="E26" s="97"/>
      <c r="F26" s="97"/>
      <c r="G26" s="50">
        <v>10871</v>
      </c>
      <c r="H26" s="97">
        <v>10871</v>
      </c>
      <c r="I26" s="97"/>
      <c r="J26" s="97">
        <v>0</v>
      </c>
      <c r="K26" s="97"/>
      <c r="L26" s="97"/>
      <c r="M26" s="50">
        <v>10871</v>
      </c>
      <c r="N26" s="50">
        <v>10871</v>
      </c>
      <c r="O26" s="50">
        <v>0</v>
      </c>
    </row>
    <row r="27" spans="1:15" ht="21.95" customHeight="1" x14ac:dyDescent="0.3">
      <c r="A27" s="48">
        <v>5</v>
      </c>
      <c r="B27" s="51" t="s">
        <v>70</v>
      </c>
      <c r="C27" s="97">
        <v>416560.80215734657</v>
      </c>
      <c r="D27" s="371">
        <v>428209</v>
      </c>
      <c r="E27" s="371">
        <v>428209</v>
      </c>
      <c r="F27" s="97"/>
      <c r="G27" s="50">
        <v>426565</v>
      </c>
      <c r="H27" s="97">
        <v>426565</v>
      </c>
      <c r="I27" s="97"/>
      <c r="J27" s="97">
        <v>15447</v>
      </c>
      <c r="K27" s="97">
        <v>12255</v>
      </c>
      <c r="L27" s="97">
        <v>3192</v>
      </c>
      <c r="M27" s="50">
        <v>411118</v>
      </c>
      <c r="N27" s="50">
        <v>411118</v>
      </c>
      <c r="O27" s="50">
        <v>0</v>
      </c>
    </row>
    <row r="28" spans="1:15" ht="21.95" customHeight="1" x14ac:dyDescent="0.3">
      <c r="A28" s="48">
        <v>7</v>
      </c>
      <c r="B28" s="51" t="s">
        <v>71</v>
      </c>
      <c r="C28" s="97">
        <v>1996.3103209999999</v>
      </c>
      <c r="D28" s="372"/>
      <c r="E28" s="372"/>
      <c r="F28" s="97"/>
      <c r="G28" s="50">
        <v>2502</v>
      </c>
      <c r="H28" s="97">
        <v>2502</v>
      </c>
      <c r="I28" s="97"/>
      <c r="J28" s="97">
        <v>225</v>
      </c>
      <c r="K28" s="97">
        <v>203</v>
      </c>
      <c r="L28" s="97">
        <v>22</v>
      </c>
      <c r="M28" s="50">
        <v>2277</v>
      </c>
      <c r="N28" s="50">
        <v>2277</v>
      </c>
      <c r="O28" s="50">
        <v>0</v>
      </c>
    </row>
    <row r="29" spans="1:15" s="45" customFormat="1" ht="21.95" customHeight="1" x14ac:dyDescent="0.3">
      <c r="A29" s="64" t="s">
        <v>72</v>
      </c>
      <c r="B29" s="46" t="s">
        <v>73</v>
      </c>
      <c r="C29" s="47">
        <v>7350</v>
      </c>
      <c r="D29" s="47"/>
      <c r="E29" s="47"/>
      <c r="F29" s="47"/>
      <c r="G29" s="47">
        <v>3901</v>
      </c>
      <c r="H29" s="47">
        <v>3292</v>
      </c>
      <c r="I29" s="47">
        <v>609</v>
      </c>
      <c r="J29" s="47">
        <v>362</v>
      </c>
      <c r="K29" s="47">
        <v>329</v>
      </c>
      <c r="L29" s="47">
        <v>33</v>
      </c>
      <c r="M29" s="47">
        <v>3539</v>
      </c>
      <c r="N29" s="47">
        <v>2930</v>
      </c>
      <c r="O29" s="47">
        <v>609</v>
      </c>
    </row>
    <row r="30" spans="1:15" ht="21.95" customHeight="1" x14ac:dyDescent="0.3">
      <c r="A30" s="64" t="s">
        <v>74</v>
      </c>
      <c r="B30" s="46" t="s">
        <v>75</v>
      </c>
      <c r="C30" s="47">
        <v>168715.71319586702</v>
      </c>
      <c r="D30" s="47"/>
      <c r="E30" s="47"/>
      <c r="F30" s="47"/>
      <c r="G30" s="47">
        <v>164960</v>
      </c>
      <c r="H30" s="47">
        <v>48908</v>
      </c>
      <c r="I30" s="47">
        <v>116052</v>
      </c>
      <c r="J30" s="47">
        <v>2731</v>
      </c>
      <c r="K30" s="47">
        <v>2432</v>
      </c>
      <c r="L30" s="47">
        <v>299</v>
      </c>
      <c r="M30" s="47">
        <v>162229</v>
      </c>
      <c r="N30" s="47">
        <v>46177</v>
      </c>
      <c r="O30" s="47">
        <v>116052</v>
      </c>
    </row>
    <row r="31" spans="1:15" x14ac:dyDescent="0.3">
      <c r="A31" s="64" t="s">
        <v>72</v>
      </c>
      <c r="B31" s="46" t="s">
        <v>76</v>
      </c>
      <c r="C31" s="47">
        <v>40407</v>
      </c>
      <c r="D31" s="47"/>
      <c r="E31" s="47"/>
      <c r="F31" s="47"/>
      <c r="G31" s="47">
        <v>18622.516</v>
      </c>
      <c r="H31" s="47">
        <v>14722.516</v>
      </c>
      <c r="I31" s="47">
        <v>3900</v>
      </c>
      <c r="J31" s="47">
        <v>895</v>
      </c>
      <c r="K31" s="47">
        <v>816</v>
      </c>
      <c r="L31" s="47">
        <v>79</v>
      </c>
      <c r="M31" s="47">
        <v>17727.516</v>
      </c>
      <c r="N31" s="47">
        <v>13827.516</v>
      </c>
      <c r="O31" s="47">
        <v>3900</v>
      </c>
    </row>
    <row r="32" spans="1:15" x14ac:dyDescent="0.3">
      <c r="A32" s="48">
        <v>1</v>
      </c>
      <c r="B32" s="49" t="s">
        <v>77</v>
      </c>
      <c r="C32" s="50">
        <v>7282</v>
      </c>
      <c r="D32" s="50"/>
      <c r="E32" s="50"/>
      <c r="F32" s="50"/>
      <c r="G32" s="50">
        <v>4880.5160000000005</v>
      </c>
      <c r="H32" s="50">
        <v>4021.5160000000005</v>
      </c>
      <c r="I32" s="50">
        <v>859</v>
      </c>
      <c r="J32" s="50">
        <v>359</v>
      </c>
      <c r="K32" s="50">
        <v>326</v>
      </c>
      <c r="L32" s="50">
        <v>33</v>
      </c>
      <c r="M32" s="50">
        <v>4521.5160000000005</v>
      </c>
      <c r="N32" s="50">
        <v>3662.5160000000005</v>
      </c>
      <c r="O32" s="50">
        <v>859</v>
      </c>
    </row>
    <row r="33" spans="1:15" s="45" customFormat="1" x14ac:dyDescent="0.3">
      <c r="A33" s="48">
        <v>2</v>
      </c>
      <c r="B33" s="49" t="s">
        <v>78</v>
      </c>
      <c r="C33" s="50">
        <v>33125</v>
      </c>
      <c r="D33" s="50"/>
      <c r="E33" s="50"/>
      <c r="F33" s="50"/>
      <c r="G33" s="50">
        <v>13742</v>
      </c>
      <c r="H33" s="50">
        <v>10701</v>
      </c>
      <c r="I33" s="50">
        <v>3041</v>
      </c>
      <c r="J33" s="50">
        <v>536</v>
      </c>
      <c r="K33" s="50">
        <v>490</v>
      </c>
      <c r="L33" s="50">
        <v>46</v>
      </c>
      <c r="M33" s="50">
        <v>13206</v>
      </c>
      <c r="N33" s="50">
        <v>10165</v>
      </c>
      <c r="O33" s="50">
        <v>3041</v>
      </c>
    </row>
    <row r="34" spans="1:15" s="45" customFormat="1" x14ac:dyDescent="0.3">
      <c r="A34" s="64" t="s">
        <v>79</v>
      </c>
      <c r="B34" s="46" t="s">
        <v>80</v>
      </c>
      <c r="C34" s="47">
        <v>4710</v>
      </c>
      <c r="D34" s="47"/>
      <c r="E34" s="47"/>
      <c r="F34" s="47"/>
      <c r="G34" s="47">
        <v>4316</v>
      </c>
      <c r="H34" s="47">
        <v>3758</v>
      </c>
      <c r="I34" s="47">
        <v>558</v>
      </c>
      <c r="J34" s="47">
        <v>258</v>
      </c>
      <c r="K34" s="47">
        <v>229</v>
      </c>
      <c r="L34" s="47">
        <v>29</v>
      </c>
      <c r="M34" s="47">
        <v>4058</v>
      </c>
      <c r="N34" s="47">
        <v>3500</v>
      </c>
      <c r="O34" s="47">
        <v>558</v>
      </c>
    </row>
    <row r="35" spans="1:15" s="45" customFormat="1" ht="21.95" customHeight="1" x14ac:dyDescent="0.3">
      <c r="A35" s="64" t="s">
        <v>81</v>
      </c>
      <c r="B35" s="46" t="s">
        <v>82</v>
      </c>
      <c r="C35" s="47">
        <v>982048.286547667</v>
      </c>
      <c r="D35" s="47">
        <v>420000</v>
      </c>
      <c r="E35" s="47">
        <v>367500</v>
      </c>
      <c r="F35" s="47">
        <v>52500</v>
      </c>
      <c r="G35" s="47">
        <v>560000</v>
      </c>
      <c r="H35" s="47">
        <v>490000</v>
      </c>
      <c r="I35" s="47">
        <v>70000</v>
      </c>
      <c r="J35" s="47">
        <v>0</v>
      </c>
      <c r="K35" s="47"/>
      <c r="L35" s="47"/>
      <c r="M35" s="47">
        <v>560000</v>
      </c>
      <c r="N35" s="47">
        <v>490000</v>
      </c>
      <c r="O35" s="47">
        <v>70000</v>
      </c>
    </row>
    <row r="36" spans="1:15" s="45" customFormat="1" x14ac:dyDescent="0.3">
      <c r="A36" s="64" t="s">
        <v>83</v>
      </c>
      <c r="B36" s="46" t="s">
        <v>84</v>
      </c>
      <c r="C36" s="47">
        <v>21173.5</v>
      </c>
      <c r="D36" s="47">
        <v>24698</v>
      </c>
      <c r="E36" s="47">
        <v>20042</v>
      </c>
      <c r="F36" s="47">
        <v>4656</v>
      </c>
      <c r="G36" s="47">
        <v>27453</v>
      </c>
      <c r="H36" s="47">
        <v>22470</v>
      </c>
      <c r="I36" s="47">
        <v>4983</v>
      </c>
      <c r="J36" s="47">
        <v>0</v>
      </c>
      <c r="K36" s="47"/>
      <c r="L36" s="47"/>
      <c r="M36" s="47">
        <v>27453</v>
      </c>
      <c r="N36" s="47">
        <v>22470</v>
      </c>
      <c r="O36" s="47">
        <v>4983</v>
      </c>
    </row>
    <row r="37" spans="1:15" s="45" customFormat="1" x14ac:dyDescent="0.3">
      <c r="A37" s="64" t="s">
        <v>85</v>
      </c>
      <c r="B37" s="46" t="s">
        <v>86</v>
      </c>
      <c r="C37" s="47">
        <v>3900</v>
      </c>
      <c r="D37" s="47"/>
      <c r="E37" s="47"/>
      <c r="F37" s="47"/>
      <c r="G37" s="47">
        <v>0</v>
      </c>
      <c r="H37" s="47"/>
      <c r="I37" s="47"/>
      <c r="J37" s="47">
        <v>0</v>
      </c>
      <c r="K37" s="47"/>
      <c r="L37" s="47"/>
      <c r="M37" s="47">
        <v>3912</v>
      </c>
      <c r="N37" s="47">
        <v>3912</v>
      </c>
      <c r="O37" s="47">
        <v>0</v>
      </c>
    </row>
    <row r="38" spans="1:15" s="45" customFormat="1" ht="38.25" customHeight="1" x14ac:dyDescent="0.3">
      <c r="A38" s="52" t="s">
        <v>87</v>
      </c>
      <c r="B38" s="53" t="s">
        <v>349</v>
      </c>
      <c r="C38" s="47">
        <v>137845.5497227867</v>
      </c>
      <c r="D38" s="47"/>
      <c r="E38" s="47"/>
      <c r="F38" s="47"/>
      <c r="G38" s="47">
        <v>4774</v>
      </c>
      <c r="H38" s="47">
        <v>2120</v>
      </c>
      <c r="I38" s="47">
        <v>2654</v>
      </c>
      <c r="J38" s="47">
        <v>0</v>
      </c>
      <c r="K38" s="47"/>
      <c r="L38" s="47"/>
      <c r="M38" s="47">
        <v>4774</v>
      </c>
      <c r="N38" s="47">
        <v>2120</v>
      </c>
      <c r="O38" s="47">
        <v>2654</v>
      </c>
    </row>
    <row r="39" spans="1:15" x14ac:dyDescent="0.3">
      <c r="A39" s="52" t="s">
        <v>251</v>
      </c>
      <c r="B39" s="53" t="s">
        <v>219</v>
      </c>
      <c r="C39" s="47">
        <v>24035.970999999998</v>
      </c>
      <c r="D39" s="47"/>
      <c r="E39" s="47"/>
      <c r="F39" s="47"/>
      <c r="G39" s="47">
        <v>185799</v>
      </c>
      <c r="H39" s="47">
        <v>157803</v>
      </c>
      <c r="I39" s="47">
        <v>27996</v>
      </c>
      <c r="J39" s="47">
        <v>0</v>
      </c>
      <c r="K39" s="47">
        <v>0</v>
      </c>
      <c r="L39" s="47">
        <v>0</v>
      </c>
      <c r="M39" s="47">
        <v>185799</v>
      </c>
      <c r="N39" s="47">
        <v>157803</v>
      </c>
      <c r="O39" s="47">
        <v>27996</v>
      </c>
    </row>
    <row r="40" spans="1:15" x14ac:dyDescent="0.3">
      <c r="A40" s="48">
        <v>1</v>
      </c>
      <c r="B40" s="49" t="s">
        <v>220</v>
      </c>
      <c r="C40" s="50"/>
      <c r="D40" s="50"/>
      <c r="E40" s="50"/>
      <c r="F40" s="50"/>
      <c r="G40" s="50">
        <v>96635</v>
      </c>
      <c r="H40" s="50">
        <v>96635</v>
      </c>
      <c r="I40" s="50"/>
      <c r="J40" s="50">
        <v>0</v>
      </c>
      <c r="K40" s="50"/>
      <c r="L40" s="50"/>
      <c r="M40" s="50">
        <v>96635</v>
      </c>
      <c r="N40" s="50">
        <v>96635</v>
      </c>
      <c r="O40" s="50">
        <v>0</v>
      </c>
    </row>
    <row r="41" spans="1:15" x14ac:dyDescent="0.3">
      <c r="A41" s="48">
        <v>2</v>
      </c>
      <c r="B41" s="49" t="s">
        <v>221</v>
      </c>
      <c r="C41" s="50"/>
      <c r="D41" s="50"/>
      <c r="E41" s="50"/>
      <c r="F41" s="50"/>
      <c r="G41" s="50">
        <v>46972</v>
      </c>
      <c r="H41" s="50">
        <v>46972</v>
      </c>
      <c r="I41" s="50"/>
      <c r="J41" s="50"/>
      <c r="K41" s="50"/>
      <c r="L41" s="50"/>
      <c r="M41" s="50">
        <v>46972</v>
      </c>
      <c r="N41" s="50">
        <v>46972</v>
      </c>
      <c r="O41" s="50">
        <v>0</v>
      </c>
    </row>
    <row r="42" spans="1:15" x14ac:dyDescent="0.3">
      <c r="A42" s="48">
        <v>3</v>
      </c>
      <c r="B42" s="49" t="s">
        <v>232</v>
      </c>
      <c r="C42" s="50"/>
      <c r="D42" s="50"/>
      <c r="E42" s="50"/>
      <c r="F42" s="50"/>
      <c r="G42" s="50">
        <v>33056</v>
      </c>
      <c r="H42" s="50">
        <v>14196</v>
      </c>
      <c r="I42" s="50">
        <v>18860</v>
      </c>
      <c r="J42" s="50"/>
      <c r="K42" s="50"/>
      <c r="L42" s="50"/>
      <c r="M42" s="50">
        <v>33056</v>
      </c>
      <c r="N42" s="50">
        <v>14196</v>
      </c>
      <c r="O42" s="50">
        <v>18860</v>
      </c>
    </row>
    <row r="43" spans="1:15" x14ac:dyDescent="0.3">
      <c r="A43" s="48">
        <v>4</v>
      </c>
      <c r="B43" s="49" t="s">
        <v>233</v>
      </c>
      <c r="C43" s="50"/>
      <c r="D43" s="50"/>
      <c r="E43" s="50"/>
      <c r="F43" s="50"/>
      <c r="G43" s="50">
        <v>9136</v>
      </c>
      <c r="H43" s="50"/>
      <c r="I43" s="50">
        <v>9136</v>
      </c>
      <c r="J43" s="50"/>
      <c r="K43" s="50"/>
      <c r="L43" s="50"/>
      <c r="M43" s="50">
        <v>9136</v>
      </c>
      <c r="N43" s="50"/>
      <c r="O43" s="50">
        <v>9136</v>
      </c>
    </row>
    <row r="44" spans="1:15" s="45" customFormat="1" x14ac:dyDescent="0.3">
      <c r="A44" s="158" t="s">
        <v>88</v>
      </c>
      <c r="B44" s="46" t="s">
        <v>249</v>
      </c>
      <c r="C44" s="47"/>
      <c r="D44" s="47"/>
      <c r="E44" s="47"/>
      <c r="F44" s="47"/>
      <c r="G44" s="47">
        <v>0</v>
      </c>
      <c r="H44" s="47"/>
      <c r="I44" s="47"/>
      <c r="J44" s="47"/>
      <c r="K44" s="47"/>
      <c r="L44" s="47"/>
      <c r="M44" s="47">
        <v>0</v>
      </c>
      <c r="N44" s="47"/>
      <c r="O44" s="47">
        <v>0</v>
      </c>
    </row>
    <row r="45" spans="1:15" x14ac:dyDescent="0.3">
      <c r="A45" s="64" t="s">
        <v>102</v>
      </c>
      <c r="B45" s="46" t="s">
        <v>103</v>
      </c>
      <c r="C45" s="47"/>
      <c r="D45" s="47"/>
      <c r="E45" s="47"/>
      <c r="F45" s="47"/>
      <c r="G45" s="47">
        <v>0</v>
      </c>
      <c r="H45" s="47">
        <v>0</v>
      </c>
      <c r="I45" s="47"/>
      <c r="J45" s="47">
        <v>0</v>
      </c>
      <c r="K45" s="47"/>
      <c r="L45" s="47"/>
      <c r="M45" s="47">
        <v>0</v>
      </c>
      <c r="N45" s="47"/>
      <c r="O45" s="47">
        <v>0</v>
      </c>
    </row>
  </sheetData>
  <mergeCells count="12">
    <mergeCell ref="E27:E28"/>
    <mergeCell ref="D27:D28"/>
    <mergeCell ref="A2:O2"/>
    <mergeCell ref="A3:O3"/>
    <mergeCell ref="N4:O4"/>
    <mergeCell ref="A5:A6"/>
    <mergeCell ref="B5:B6"/>
    <mergeCell ref="M5:O5"/>
    <mergeCell ref="C5:C6"/>
    <mergeCell ref="J5:L5"/>
    <mergeCell ref="G5:I5"/>
    <mergeCell ref="D5:F5"/>
  </mergeCells>
  <pageMargins left="0.48" right="0.47" top="0.9" bottom="0.66" header="0.3" footer="0.3"/>
  <pageSetup paperSize="9" scale="67"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4"/>
  <sheetViews>
    <sheetView zoomScale="70" zoomScaleNormal="70" workbookViewId="0">
      <pane xSplit="2" ySplit="6" topLeftCell="C7" activePane="bottomRight" state="frozen"/>
      <selection activeCell="B25" sqref="B25"/>
      <selection pane="topRight" activeCell="B25" sqref="B25"/>
      <selection pane="bottomLeft" activeCell="B25" sqref="B25"/>
      <selection pane="bottomRight" activeCell="H8" sqref="H8"/>
    </sheetView>
  </sheetViews>
  <sheetFormatPr defaultRowHeight="18.75" x14ac:dyDescent="0.3"/>
  <cols>
    <col min="1" max="1" width="5.6640625" style="152" customWidth="1"/>
    <col min="2" max="2" width="24.5546875" style="58" customWidth="1"/>
    <col min="3" max="3" width="9" style="153" customWidth="1"/>
    <col min="4" max="4" width="8.5546875" style="153" customWidth="1"/>
    <col min="5" max="5" width="8.44140625" style="153" customWidth="1"/>
    <col min="6" max="6" width="9" style="153" customWidth="1"/>
    <col min="7" max="7" width="11.6640625" style="153" customWidth="1"/>
    <col min="8" max="8" width="7.44140625" style="153" customWidth="1"/>
    <col min="9" max="9" width="8.44140625" style="153" hidden="1" customWidth="1"/>
    <col min="10" max="10" width="6.33203125" style="153" hidden="1" customWidth="1"/>
    <col min="11" max="11" width="5.21875" style="153" hidden="1" customWidth="1"/>
    <col min="12" max="12" width="7.44140625" style="153" hidden="1" customWidth="1"/>
    <col min="13" max="13" width="6.5546875" style="153" hidden="1" customWidth="1"/>
    <col min="14" max="14" width="6.44140625" style="153" hidden="1" customWidth="1"/>
    <col min="15" max="15" width="6.6640625" style="153" hidden="1" customWidth="1"/>
    <col min="16" max="16" width="7.77734375" style="153" hidden="1" customWidth="1"/>
    <col min="17" max="17" width="8.21875" style="153" customWidth="1"/>
    <col min="18" max="21" width="8.109375" style="153" customWidth="1"/>
    <col min="22" max="22" width="9.33203125" style="153" customWidth="1"/>
    <col min="23" max="24" width="8.109375" style="153" customWidth="1"/>
    <col min="25" max="26" width="8" style="153" customWidth="1"/>
    <col min="27" max="16384" width="8.88671875" style="154"/>
  </cols>
  <sheetData>
    <row r="1" spans="1:26" ht="19.5" x14ac:dyDescent="0.3">
      <c r="Y1" s="383" t="s">
        <v>309</v>
      </c>
      <c r="Z1" s="383"/>
    </row>
    <row r="2" spans="1:26" x14ac:dyDescent="0.3">
      <c r="G2" s="391" t="s">
        <v>210</v>
      </c>
      <c r="H2" s="391"/>
      <c r="I2" s="391"/>
      <c r="J2" s="391"/>
      <c r="K2" s="391"/>
      <c r="L2" s="391"/>
      <c r="M2" s="391"/>
      <c r="N2" s="391"/>
      <c r="O2" s="391"/>
      <c r="P2" s="391"/>
      <c r="Q2" s="391"/>
      <c r="R2" s="391"/>
      <c r="S2" s="391"/>
      <c r="T2" s="391"/>
      <c r="U2" s="391"/>
      <c r="V2" s="391"/>
      <c r="W2" s="391"/>
    </row>
    <row r="3" spans="1:26" x14ac:dyDescent="0.3">
      <c r="G3" s="384" t="str">
        <f>+'DT CHI 2024'!A3</f>
        <v>(Kèm theo  Tờ trình số 253/TTr-UBND ngày  04/12/2023 của UBND huyện )</v>
      </c>
      <c r="H3" s="384"/>
      <c r="I3" s="384"/>
      <c r="J3" s="384"/>
      <c r="K3" s="384"/>
      <c r="L3" s="384"/>
      <c r="M3" s="384"/>
      <c r="N3" s="384"/>
      <c r="O3" s="384"/>
      <c r="P3" s="384"/>
      <c r="Q3" s="384"/>
      <c r="R3" s="384"/>
      <c r="S3" s="384"/>
      <c r="T3" s="384"/>
      <c r="U3" s="384"/>
      <c r="V3" s="384"/>
      <c r="W3" s="384"/>
    </row>
    <row r="4" spans="1:26" x14ac:dyDescent="0.3">
      <c r="Y4" s="382" t="s">
        <v>0</v>
      </c>
      <c r="Z4" s="382"/>
    </row>
    <row r="5" spans="1:26" s="106" customFormat="1" ht="15.75" x14ac:dyDescent="0.3">
      <c r="A5" s="387" t="s">
        <v>1</v>
      </c>
      <c r="B5" s="387" t="s">
        <v>143</v>
      </c>
      <c r="C5" s="389" t="s">
        <v>138</v>
      </c>
      <c r="D5" s="385" t="s">
        <v>165</v>
      </c>
      <c r="E5" s="385" t="s">
        <v>346</v>
      </c>
      <c r="F5" s="385" t="s">
        <v>162</v>
      </c>
      <c r="G5" s="389" t="s">
        <v>166</v>
      </c>
      <c r="H5" s="389" t="s">
        <v>167</v>
      </c>
      <c r="I5" s="392" t="s">
        <v>100</v>
      </c>
      <c r="J5" s="393"/>
      <c r="K5" s="393"/>
      <c r="L5" s="393"/>
      <c r="M5" s="393"/>
      <c r="N5" s="393"/>
      <c r="O5" s="393"/>
      <c r="P5" s="394"/>
      <c r="Q5" s="389" t="s">
        <v>65</v>
      </c>
      <c r="R5" s="389" t="s">
        <v>66</v>
      </c>
      <c r="S5" s="389" t="s">
        <v>67</v>
      </c>
      <c r="T5" s="389" t="s">
        <v>68</v>
      </c>
      <c r="U5" s="389" t="s">
        <v>69</v>
      </c>
      <c r="V5" s="389" t="s">
        <v>70</v>
      </c>
      <c r="W5" s="389" t="s">
        <v>73</v>
      </c>
      <c r="X5" s="389" t="s">
        <v>75</v>
      </c>
      <c r="Y5" s="389" t="s">
        <v>168</v>
      </c>
      <c r="Z5" s="389" t="s">
        <v>169</v>
      </c>
    </row>
    <row r="6" spans="1:26" s="106" customFormat="1" ht="159" customHeight="1" x14ac:dyDescent="0.3">
      <c r="A6" s="388"/>
      <c r="B6" s="388"/>
      <c r="C6" s="390"/>
      <c r="D6" s="386"/>
      <c r="E6" s="386"/>
      <c r="F6" s="386"/>
      <c r="G6" s="390"/>
      <c r="H6" s="390"/>
      <c r="I6" s="138" t="s">
        <v>53</v>
      </c>
      <c r="J6" s="138" t="s">
        <v>54</v>
      </c>
      <c r="K6" s="138" t="s">
        <v>55</v>
      </c>
      <c r="L6" s="138" t="s">
        <v>58</v>
      </c>
      <c r="M6" s="138" t="s">
        <v>59</v>
      </c>
      <c r="N6" s="138" t="s">
        <v>60</v>
      </c>
      <c r="O6" s="138" t="s">
        <v>61</v>
      </c>
      <c r="P6" s="139" t="s">
        <v>170</v>
      </c>
      <c r="Q6" s="390"/>
      <c r="R6" s="390"/>
      <c r="S6" s="390"/>
      <c r="T6" s="390"/>
      <c r="U6" s="390"/>
      <c r="V6" s="390"/>
      <c r="W6" s="390"/>
      <c r="X6" s="390"/>
      <c r="Y6" s="390"/>
      <c r="Z6" s="390"/>
    </row>
    <row r="7" spans="1:26" s="106" customFormat="1" ht="15.75" x14ac:dyDescent="0.3">
      <c r="A7" s="140" t="s">
        <v>8</v>
      </c>
      <c r="B7" s="140" t="s">
        <v>234</v>
      </c>
      <c r="C7" s="107">
        <f>SUMIF($A$8:$A$116,"&gt;0",C8:C116)</f>
        <v>608592.51600000006</v>
      </c>
      <c r="D7" s="141">
        <f>SUMIF($A$8:$A$116,"&gt;0",D8:D116)</f>
        <v>11392</v>
      </c>
      <c r="E7" s="141">
        <f>SUMIF($A$8:$A$116,"&gt;0",E8:E116)</f>
        <v>7115</v>
      </c>
      <c r="F7" s="141">
        <f>SUMIF($A$8:$A$116,"&gt;0",F8:F116)</f>
        <v>3912</v>
      </c>
      <c r="G7" s="161">
        <f>+H7+SUM(Q7:Z7)</f>
        <v>586173.51599999995</v>
      </c>
      <c r="H7" s="161">
        <f t="shared" ref="H7:Z7" si="0">SUMIF($A$8:$A$115,"&gt;0",H8:H116)</f>
        <v>31233</v>
      </c>
      <c r="I7" s="161">
        <f t="shared" si="0"/>
        <v>4303</v>
      </c>
      <c r="J7" s="161">
        <f t="shared" si="0"/>
        <v>715</v>
      </c>
      <c r="K7" s="161">
        <f t="shared" si="0"/>
        <v>470</v>
      </c>
      <c r="L7" s="161">
        <f t="shared" si="0"/>
        <v>2500</v>
      </c>
      <c r="M7" s="161">
        <f t="shared" si="0"/>
        <v>1190</v>
      </c>
      <c r="N7" s="161">
        <f t="shared" si="0"/>
        <v>3066</v>
      </c>
      <c r="O7" s="161">
        <f t="shared" si="0"/>
        <v>1750</v>
      </c>
      <c r="P7" s="107">
        <f t="shared" si="0"/>
        <v>17239</v>
      </c>
      <c r="Q7" s="107">
        <f t="shared" si="0"/>
        <v>6024</v>
      </c>
      <c r="R7" s="107">
        <f t="shared" si="0"/>
        <v>1697</v>
      </c>
      <c r="S7" s="107">
        <f t="shared" si="0"/>
        <v>1055</v>
      </c>
      <c r="T7" s="107">
        <f t="shared" si="0"/>
        <v>51552</v>
      </c>
      <c r="U7" s="107">
        <f t="shared" si="0"/>
        <v>10871</v>
      </c>
      <c r="V7" s="107">
        <f t="shared" si="0"/>
        <v>413395</v>
      </c>
      <c r="W7" s="107">
        <f>SUMIF($A$8:$A$115,"&gt;0",W8:W116)</f>
        <v>2930</v>
      </c>
      <c r="X7" s="107">
        <f t="shared" si="0"/>
        <v>46177</v>
      </c>
      <c r="Y7" s="107">
        <f t="shared" si="0"/>
        <v>13827.516</v>
      </c>
      <c r="Z7" s="107">
        <f t="shared" si="0"/>
        <v>7412</v>
      </c>
    </row>
    <row r="8" spans="1:26" x14ac:dyDescent="0.3">
      <c r="A8" s="102">
        <v>1</v>
      </c>
      <c r="B8" s="99" t="s">
        <v>111</v>
      </c>
      <c r="C8" s="155">
        <v>8040</v>
      </c>
      <c r="D8" s="155">
        <v>475</v>
      </c>
      <c r="E8" s="155">
        <v>0</v>
      </c>
      <c r="F8" s="155">
        <v>50</v>
      </c>
      <c r="G8" s="155">
        <v>7515</v>
      </c>
      <c r="H8" s="155">
        <v>0</v>
      </c>
      <c r="I8" s="155">
        <v>0</v>
      </c>
      <c r="J8" s="155">
        <v>0</v>
      </c>
      <c r="K8" s="155">
        <v>0</v>
      </c>
      <c r="L8" s="155">
        <v>0</v>
      </c>
      <c r="M8" s="155">
        <v>0</v>
      </c>
      <c r="N8" s="155">
        <v>0</v>
      </c>
      <c r="O8" s="155">
        <v>0</v>
      </c>
      <c r="P8" s="155">
        <v>0</v>
      </c>
      <c r="Q8" s="155">
        <v>0</v>
      </c>
      <c r="R8" s="155">
        <v>0</v>
      </c>
      <c r="S8" s="155">
        <v>0</v>
      </c>
      <c r="T8" s="155">
        <v>0</v>
      </c>
      <c r="U8" s="155">
        <v>0</v>
      </c>
      <c r="V8" s="155">
        <v>0</v>
      </c>
      <c r="W8" s="155">
        <v>0</v>
      </c>
      <c r="X8" s="155">
        <v>7515</v>
      </c>
      <c r="Y8" s="155">
        <v>0</v>
      </c>
      <c r="Z8" s="155">
        <v>0</v>
      </c>
    </row>
    <row r="9" spans="1:26" x14ac:dyDescent="0.3">
      <c r="A9" s="102"/>
      <c r="B9" s="99" t="s">
        <v>171</v>
      </c>
      <c r="C9" s="155">
        <v>4468</v>
      </c>
      <c r="D9" s="155">
        <v>69</v>
      </c>
      <c r="E9" s="155"/>
      <c r="F9" s="155">
        <v>14</v>
      </c>
      <c r="G9" s="155">
        <v>4385</v>
      </c>
      <c r="H9" s="155"/>
      <c r="I9" s="155"/>
      <c r="J9" s="155"/>
      <c r="K9" s="155"/>
      <c r="L9" s="155"/>
      <c r="M9" s="155"/>
      <c r="N9" s="155"/>
      <c r="O9" s="155"/>
      <c r="P9" s="155"/>
      <c r="Q9" s="155"/>
      <c r="R9" s="155"/>
      <c r="S9" s="155"/>
      <c r="T9" s="155"/>
      <c r="U9" s="155"/>
      <c r="V9" s="155"/>
      <c r="W9" s="155"/>
      <c r="X9" s="155">
        <v>4385</v>
      </c>
      <c r="Y9" s="155"/>
      <c r="Z9" s="155"/>
    </row>
    <row r="10" spans="1:26" x14ac:dyDescent="0.3">
      <c r="A10" s="102"/>
      <c r="B10" s="99" t="s">
        <v>172</v>
      </c>
      <c r="C10" s="155">
        <v>3572</v>
      </c>
      <c r="D10" s="155">
        <v>406</v>
      </c>
      <c r="E10" s="155"/>
      <c r="F10" s="155">
        <v>36</v>
      </c>
      <c r="G10" s="155">
        <v>3130</v>
      </c>
      <c r="H10" s="155"/>
      <c r="I10" s="155"/>
      <c r="J10" s="155"/>
      <c r="K10" s="155"/>
      <c r="L10" s="155"/>
      <c r="M10" s="155"/>
      <c r="N10" s="155"/>
      <c r="O10" s="155"/>
      <c r="P10" s="155"/>
      <c r="Q10" s="155"/>
      <c r="R10" s="155"/>
      <c r="S10" s="155"/>
      <c r="T10" s="155"/>
      <c r="U10" s="155"/>
      <c r="V10" s="155"/>
      <c r="W10" s="155"/>
      <c r="X10" s="155">
        <v>3130</v>
      </c>
      <c r="Y10" s="155"/>
      <c r="Z10" s="155"/>
    </row>
    <row r="11" spans="1:26" x14ac:dyDescent="0.3">
      <c r="A11" s="102">
        <v>2</v>
      </c>
      <c r="B11" s="99" t="s">
        <v>112</v>
      </c>
      <c r="C11" s="155">
        <v>2624</v>
      </c>
      <c r="D11" s="155">
        <v>280</v>
      </c>
      <c r="E11" s="155">
        <v>0</v>
      </c>
      <c r="F11" s="155">
        <v>29</v>
      </c>
      <c r="G11" s="155">
        <v>2315</v>
      </c>
      <c r="H11" s="155">
        <v>0</v>
      </c>
      <c r="I11" s="155">
        <v>0</v>
      </c>
      <c r="J11" s="155">
        <v>0</v>
      </c>
      <c r="K11" s="155">
        <v>0</v>
      </c>
      <c r="L11" s="155">
        <v>0</v>
      </c>
      <c r="M11" s="155">
        <v>0</v>
      </c>
      <c r="N11" s="155">
        <v>0</v>
      </c>
      <c r="O11" s="155">
        <v>0</v>
      </c>
      <c r="P11" s="155">
        <v>0</v>
      </c>
      <c r="Q11" s="155">
        <v>0</v>
      </c>
      <c r="R11" s="155">
        <v>0</v>
      </c>
      <c r="S11" s="155">
        <v>0</v>
      </c>
      <c r="T11" s="155">
        <v>0</v>
      </c>
      <c r="U11" s="155">
        <v>0</v>
      </c>
      <c r="V11" s="155">
        <v>0</v>
      </c>
      <c r="W11" s="155">
        <v>0</v>
      </c>
      <c r="X11" s="155">
        <v>2315</v>
      </c>
      <c r="Y11" s="155">
        <v>0</v>
      </c>
      <c r="Z11" s="155">
        <v>0</v>
      </c>
    </row>
    <row r="12" spans="1:26" x14ac:dyDescent="0.3">
      <c r="A12" s="102"/>
      <c r="B12" s="99" t="s">
        <v>171</v>
      </c>
      <c r="C12" s="155">
        <v>0</v>
      </c>
      <c r="D12" s="155"/>
      <c r="E12" s="155"/>
      <c r="F12" s="155"/>
      <c r="G12" s="155">
        <v>0</v>
      </c>
      <c r="H12" s="155"/>
      <c r="I12" s="155"/>
      <c r="J12" s="155"/>
      <c r="K12" s="155"/>
      <c r="L12" s="155"/>
      <c r="M12" s="155"/>
      <c r="N12" s="155"/>
      <c r="O12" s="155"/>
      <c r="P12" s="155"/>
      <c r="Q12" s="155"/>
      <c r="R12" s="155"/>
      <c r="S12" s="155"/>
      <c r="T12" s="155"/>
      <c r="U12" s="155"/>
      <c r="V12" s="155"/>
      <c r="W12" s="155"/>
      <c r="X12" s="155">
        <v>0</v>
      </c>
      <c r="Y12" s="155"/>
      <c r="Z12" s="155"/>
    </row>
    <row r="13" spans="1:26" x14ac:dyDescent="0.3">
      <c r="A13" s="102"/>
      <c r="B13" s="99" t="s">
        <v>172</v>
      </c>
      <c r="C13" s="155">
        <v>2624</v>
      </c>
      <c r="D13" s="155">
        <v>280</v>
      </c>
      <c r="E13" s="155"/>
      <c r="F13" s="155">
        <v>29</v>
      </c>
      <c r="G13" s="155">
        <v>2315</v>
      </c>
      <c r="H13" s="155"/>
      <c r="I13" s="155"/>
      <c r="J13" s="155"/>
      <c r="K13" s="155"/>
      <c r="L13" s="155"/>
      <c r="M13" s="155"/>
      <c r="N13" s="155"/>
      <c r="O13" s="155"/>
      <c r="P13" s="155"/>
      <c r="Q13" s="155"/>
      <c r="R13" s="155"/>
      <c r="S13" s="155"/>
      <c r="T13" s="155"/>
      <c r="U13" s="155"/>
      <c r="V13" s="155"/>
      <c r="W13" s="155"/>
      <c r="X13" s="155">
        <v>2315</v>
      </c>
      <c r="Y13" s="155"/>
      <c r="Z13" s="155"/>
    </row>
    <row r="14" spans="1:26" ht="44.25" customHeight="1" x14ac:dyDescent="0.3">
      <c r="A14" s="102">
        <v>3</v>
      </c>
      <c r="B14" s="99" t="s">
        <v>113</v>
      </c>
      <c r="C14" s="155">
        <v>5827</v>
      </c>
      <c r="D14" s="155">
        <v>408</v>
      </c>
      <c r="E14" s="155">
        <v>0</v>
      </c>
      <c r="F14" s="155">
        <v>43</v>
      </c>
      <c r="G14" s="155">
        <v>5376</v>
      </c>
      <c r="H14" s="155">
        <v>4205</v>
      </c>
      <c r="I14" s="155">
        <v>3015</v>
      </c>
      <c r="J14" s="155">
        <v>0</v>
      </c>
      <c r="K14" s="155">
        <v>0</v>
      </c>
      <c r="L14" s="155">
        <v>0</v>
      </c>
      <c r="M14" s="155">
        <v>1190</v>
      </c>
      <c r="N14" s="155">
        <v>0</v>
      </c>
      <c r="O14" s="155">
        <v>0</v>
      </c>
      <c r="P14" s="155">
        <v>0</v>
      </c>
      <c r="Q14" s="155">
        <v>0</v>
      </c>
      <c r="R14" s="155">
        <v>0</v>
      </c>
      <c r="S14" s="155">
        <v>0</v>
      </c>
      <c r="T14" s="155">
        <v>0</v>
      </c>
      <c r="U14" s="155">
        <v>0</v>
      </c>
      <c r="V14" s="155">
        <v>0</v>
      </c>
      <c r="W14" s="155">
        <v>0</v>
      </c>
      <c r="X14" s="155">
        <v>1171</v>
      </c>
      <c r="Y14" s="155">
        <v>0</v>
      </c>
      <c r="Z14" s="155">
        <v>0</v>
      </c>
    </row>
    <row r="15" spans="1:26" x14ac:dyDescent="0.3">
      <c r="A15" s="102"/>
      <c r="B15" s="99" t="s">
        <v>171</v>
      </c>
      <c r="C15" s="155">
        <v>1099</v>
      </c>
      <c r="D15" s="155">
        <v>23</v>
      </c>
      <c r="E15" s="155"/>
      <c r="F15" s="155">
        <v>5</v>
      </c>
      <c r="G15" s="155">
        <v>1071</v>
      </c>
      <c r="H15" s="155"/>
      <c r="I15" s="155"/>
      <c r="J15" s="155"/>
      <c r="K15" s="155"/>
      <c r="L15" s="155"/>
      <c r="M15" s="155"/>
      <c r="N15" s="155"/>
      <c r="O15" s="155"/>
      <c r="P15" s="155"/>
      <c r="Q15" s="155"/>
      <c r="R15" s="155"/>
      <c r="S15" s="155"/>
      <c r="T15" s="155"/>
      <c r="U15" s="155"/>
      <c r="V15" s="155"/>
      <c r="W15" s="155"/>
      <c r="X15" s="155">
        <v>1071</v>
      </c>
      <c r="Y15" s="155"/>
      <c r="Z15" s="155"/>
    </row>
    <row r="16" spans="1:26" x14ac:dyDescent="0.3">
      <c r="A16" s="102"/>
      <c r="B16" s="99" t="s">
        <v>172</v>
      </c>
      <c r="C16" s="155">
        <v>112</v>
      </c>
      <c r="D16" s="155">
        <v>11</v>
      </c>
      <c r="E16" s="155"/>
      <c r="F16" s="155">
        <v>1</v>
      </c>
      <c r="G16" s="155">
        <v>100</v>
      </c>
      <c r="H16" s="155"/>
      <c r="I16" s="155"/>
      <c r="J16" s="155"/>
      <c r="K16" s="155"/>
      <c r="L16" s="155"/>
      <c r="M16" s="155"/>
      <c r="N16" s="155"/>
      <c r="O16" s="155"/>
      <c r="P16" s="155"/>
      <c r="Q16" s="155"/>
      <c r="R16" s="155"/>
      <c r="S16" s="155"/>
      <c r="T16" s="155"/>
      <c r="U16" s="155"/>
      <c r="V16" s="155"/>
      <c r="W16" s="155"/>
      <c r="X16" s="155">
        <v>100</v>
      </c>
      <c r="Y16" s="155"/>
      <c r="Z16" s="155"/>
    </row>
    <row r="17" spans="1:26" x14ac:dyDescent="0.3">
      <c r="A17" s="102"/>
      <c r="B17" s="99" t="s">
        <v>173</v>
      </c>
      <c r="C17" s="155">
        <v>4616</v>
      </c>
      <c r="D17" s="155">
        <v>374</v>
      </c>
      <c r="E17" s="155"/>
      <c r="F17" s="155">
        <v>37</v>
      </c>
      <c r="G17" s="155">
        <v>4205</v>
      </c>
      <c r="H17" s="155">
        <v>4205</v>
      </c>
      <c r="I17" s="155">
        <v>3015</v>
      </c>
      <c r="J17" s="155"/>
      <c r="K17" s="155"/>
      <c r="L17" s="155"/>
      <c r="M17" s="155">
        <v>1190</v>
      </c>
      <c r="N17" s="155"/>
      <c r="O17" s="155"/>
      <c r="P17" s="155"/>
      <c r="Q17" s="155"/>
      <c r="R17" s="155"/>
      <c r="S17" s="155"/>
      <c r="T17" s="155"/>
      <c r="U17" s="155"/>
      <c r="V17" s="155"/>
      <c r="W17" s="155"/>
      <c r="X17" s="155"/>
      <c r="Y17" s="155"/>
      <c r="Z17" s="155"/>
    </row>
    <row r="18" spans="1:26" x14ac:dyDescent="0.3">
      <c r="A18" s="102">
        <v>4</v>
      </c>
      <c r="B18" s="99" t="s">
        <v>114</v>
      </c>
      <c r="C18" s="155">
        <v>1011</v>
      </c>
      <c r="D18" s="155">
        <v>53</v>
      </c>
      <c r="E18" s="155">
        <v>0</v>
      </c>
      <c r="F18" s="155">
        <v>7</v>
      </c>
      <c r="G18" s="155">
        <v>951</v>
      </c>
      <c r="H18" s="155">
        <v>0</v>
      </c>
      <c r="I18" s="155">
        <v>0</v>
      </c>
      <c r="J18" s="155">
        <v>0</v>
      </c>
      <c r="K18" s="155">
        <v>0</v>
      </c>
      <c r="L18" s="155">
        <v>0</v>
      </c>
      <c r="M18" s="155">
        <v>0</v>
      </c>
      <c r="N18" s="155">
        <v>0</v>
      </c>
      <c r="O18" s="155">
        <v>0</v>
      </c>
      <c r="P18" s="155">
        <v>0</v>
      </c>
      <c r="Q18" s="155">
        <v>0</v>
      </c>
      <c r="R18" s="155">
        <v>0</v>
      </c>
      <c r="S18" s="155">
        <v>0</v>
      </c>
      <c r="T18" s="155">
        <v>0</v>
      </c>
      <c r="U18" s="155">
        <v>0</v>
      </c>
      <c r="V18" s="155">
        <v>0</v>
      </c>
      <c r="W18" s="155">
        <v>0</v>
      </c>
      <c r="X18" s="155">
        <v>951</v>
      </c>
      <c r="Y18" s="155">
        <v>0</v>
      </c>
      <c r="Z18" s="155">
        <v>0</v>
      </c>
    </row>
    <row r="19" spans="1:26" x14ac:dyDescent="0.3">
      <c r="A19" s="102"/>
      <c r="B19" s="99" t="s">
        <v>171</v>
      </c>
      <c r="C19" s="155">
        <v>617</v>
      </c>
      <c r="D19" s="155">
        <v>13</v>
      </c>
      <c r="E19" s="155"/>
      <c r="F19" s="155">
        <v>3</v>
      </c>
      <c r="G19" s="155">
        <v>601</v>
      </c>
      <c r="H19" s="155"/>
      <c r="I19" s="155"/>
      <c r="J19" s="155"/>
      <c r="K19" s="155"/>
      <c r="L19" s="155"/>
      <c r="M19" s="155"/>
      <c r="N19" s="155"/>
      <c r="O19" s="155"/>
      <c r="P19" s="155"/>
      <c r="Q19" s="155"/>
      <c r="R19" s="155"/>
      <c r="S19" s="155"/>
      <c r="T19" s="155"/>
      <c r="U19" s="155"/>
      <c r="V19" s="155"/>
      <c r="W19" s="155"/>
      <c r="X19" s="155">
        <v>601</v>
      </c>
      <c r="Y19" s="155"/>
      <c r="Z19" s="155"/>
    </row>
    <row r="20" spans="1:26" x14ac:dyDescent="0.3">
      <c r="A20" s="102"/>
      <c r="B20" s="99" t="s">
        <v>172</v>
      </c>
      <c r="C20" s="155">
        <v>394</v>
      </c>
      <c r="D20" s="155">
        <v>40</v>
      </c>
      <c r="E20" s="155"/>
      <c r="F20" s="155">
        <v>4</v>
      </c>
      <c r="G20" s="155">
        <v>350</v>
      </c>
      <c r="H20" s="155"/>
      <c r="I20" s="155"/>
      <c r="J20" s="155"/>
      <c r="K20" s="155"/>
      <c r="L20" s="155"/>
      <c r="M20" s="155"/>
      <c r="N20" s="155"/>
      <c r="O20" s="155"/>
      <c r="P20" s="155"/>
      <c r="Q20" s="155"/>
      <c r="R20" s="155"/>
      <c r="S20" s="155"/>
      <c r="T20" s="155"/>
      <c r="U20" s="155"/>
      <c r="V20" s="155"/>
      <c r="W20" s="155"/>
      <c r="X20" s="155">
        <v>350</v>
      </c>
      <c r="Y20" s="155"/>
      <c r="Z20" s="155"/>
    </row>
    <row r="21" spans="1:26" x14ac:dyDescent="0.3">
      <c r="A21" s="102">
        <v>5</v>
      </c>
      <c r="B21" s="99" t="s">
        <v>115</v>
      </c>
      <c r="C21" s="155">
        <v>1829</v>
      </c>
      <c r="D21" s="155">
        <v>81</v>
      </c>
      <c r="E21" s="155">
        <v>0</v>
      </c>
      <c r="F21" s="155">
        <v>13</v>
      </c>
      <c r="G21" s="155">
        <v>1735</v>
      </c>
      <c r="H21" s="155">
        <v>0</v>
      </c>
      <c r="I21" s="155">
        <v>0</v>
      </c>
      <c r="J21" s="155">
        <v>0</v>
      </c>
      <c r="K21" s="155">
        <v>0</v>
      </c>
      <c r="L21" s="155">
        <v>0</v>
      </c>
      <c r="M21" s="155">
        <v>0</v>
      </c>
      <c r="N21" s="155">
        <v>0</v>
      </c>
      <c r="O21" s="155">
        <v>0</v>
      </c>
      <c r="P21" s="155">
        <v>0</v>
      </c>
      <c r="Q21" s="155">
        <v>0</v>
      </c>
      <c r="R21" s="155">
        <v>0</v>
      </c>
      <c r="S21" s="155">
        <v>0</v>
      </c>
      <c r="T21" s="155">
        <v>0</v>
      </c>
      <c r="U21" s="155">
        <v>0</v>
      </c>
      <c r="V21" s="155">
        <v>0</v>
      </c>
      <c r="W21" s="155">
        <v>0</v>
      </c>
      <c r="X21" s="155">
        <v>1735</v>
      </c>
      <c r="Y21" s="155">
        <v>0</v>
      </c>
      <c r="Z21" s="155">
        <v>0</v>
      </c>
    </row>
    <row r="22" spans="1:26" x14ac:dyDescent="0.3">
      <c r="A22" s="102"/>
      <c r="B22" s="99" t="s">
        <v>171</v>
      </c>
      <c r="C22" s="155">
        <v>1457</v>
      </c>
      <c r="D22" s="155">
        <v>43</v>
      </c>
      <c r="E22" s="155"/>
      <c r="F22" s="155">
        <v>9</v>
      </c>
      <c r="G22" s="155">
        <v>1405</v>
      </c>
      <c r="H22" s="155"/>
      <c r="I22" s="155"/>
      <c r="J22" s="155"/>
      <c r="K22" s="155"/>
      <c r="L22" s="155"/>
      <c r="M22" s="155"/>
      <c r="N22" s="155"/>
      <c r="O22" s="155"/>
      <c r="P22" s="155"/>
      <c r="Q22" s="155"/>
      <c r="R22" s="155"/>
      <c r="S22" s="155"/>
      <c r="T22" s="155"/>
      <c r="U22" s="155"/>
      <c r="V22" s="155"/>
      <c r="W22" s="155"/>
      <c r="X22" s="155">
        <v>1405</v>
      </c>
      <c r="Y22" s="155"/>
      <c r="Z22" s="155"/>
    </row>
    <row r="23" spans="1:26" x14ac:dyDescent="0.3">
      <c r="A23" s="102"/>
      <c r="B23" s="99" t="s">
        <v>172</v>
      </c>
      <c r="C23" s="155">
        <v>372</v>
      </c>
      <c r="D23" s="155">
        <v>38</v>
      </c>
      <c r="E23" s="155"/>
      <c r="F23" s="155">
        <v>4</v>
      </c>
      <c r="G23" s="155">
        <v>330</v>
      </c>
      <c r="H23" s="155"/>
      <c r="I23" s="155"/>
      <c r="J23" s="155"/>
      <c r="K23" s="155"/>
      <c r="L23" s="155"/>
      <c r="M23" s="155"/>
      <c r="N23" s="155"/>
      <c r="O23" s="155"/>
      <c r="P23" s="155"/>
      <c r="Q23" s="155"/>
      <c r="R23" s="155"/>
      <c r="S23" s="155"/>
      <c r="T23" s="155"/>
      <c r="U23" s="155"/>
      <c r="V23" s="155"/>
      <c r="W23" s="155"/>
      <c r="X23" s="155">
        <v>330</v>
      </c>
      <c r="Y23" s="155"/>
      <c r="Z23" s="155"/>
    </row>
    <row r="24" spans="1:26" x14ac:dyDescent="0.3">
      <c r="A24" s="102">
        <v>6</v>
      </c>
      <c r="B24" s="99" t="s">
        <v>116</v>
      </c>
      <c r="C24" s="155">
        <v>6374</v>
      </c>
      <c r="D24" s="155">
        <v>425</v>
      </c>
      <c r="E24" s="155">
        <v>0</v>
      </c>
      <c r="F24" s="155">
        <v>45</v>
      </c>
      <c r="G24" s="155">
        <v>5904</v>
      </c>
      <c r="H24" s="155">
        <v>4230</v>
      </c>
      <c r="I24" s="155">
        <v>0</v>
      </c>
      <c r="J24" s="155">
        <v>0</v>
      </c>
      <c r="K24" s="155">
        <v>0</v>
      </c>
      <c r="L24" s="155">
        <v>2500</v>
      </c>
      <c r="M24" s="155">
        <v>0</v>
      </c>
      <c r="N24" s="155">
        <v>0</v>
      </c>
      <c r="O24" s="155">
        <v>1730</v>
      </c>
      <c r="P24" s="155">
        <v>0</v>
      </c>
      <c r="Q24" s="155">
        <v>0</v>
      </c>
      <c r="R24" s="155">
        <v>0</v>
      </c>
      <c r="S24" s="155">
        <v>0</v>
      </c>
      <c r="T24" s="155">
        <v>0</v>
      </c>
      <c r="U24" s="155">
        <v>0</v>
      </c>
      <c r="V24" s="155">
        <v>0</v>
      </c>
      <c r="W24" s="155">
        <v>0</v>
      </c>
      <c r="X24" s="155">
        <v>1674</v>
      </c>
      <c r="Y24" s="155">
        <v>0</v>
      </c>
      <c r="Z24" s="155">
        <v>0</v>
      </c>
    </row>
    <row r="25" spans="1:26" x14ac:dyDescent="0.3">
      <c r="A25" s="102"/>
      <c r="B25" s="99" t="s">
        <v>171</v>
      </c>
      <c r="C25" s="155">
        <v>1505</v>
      </c>
      <c r="D25" s="155">
        <v>26</v>
      </c>
      <c r="E25" s="155"/>
      <c r="F25" s="155">
        <v>5</v>
      </c>
      <c r="G25" s="155">
        <v>1474</v>
      </c>
      <c r="H25" s="155"/>
      <c r="I25" s="155"/>
      <c r="J25" s="155"/>
      <c r="K25" s="155"/>
      <c r="L25" s="155"/>
      <c r="M25" s="155"/>
      <c r="N25" s="155"/>
      <c r="O25" s="155"/>
      <c r="P25" s="155"/>
      <c r="Q25" s="155"/>
      <c r="R25" s="155"/>
      <c r="S25" s="155"/>
      <c r="T25" s="155"/>
      <c r="U25" s="155"/>
      <c r="V25" s="155"/>
      <c r="W25" s="155"/>
      <c r="X25" s="155">
        <v>1474</v>
      </c>
      <c r="Y25" s="155"/>
      <c r="Z25" s="155"/>
    </row>
    <row r="26" spans="1:26" x14ac:dyDescent="0.3">
      <c r="A26" s="102"/>
      <c r="B26" s="99" t="s">
        <v>172</v>
      </c>
      <c r="C26" s="155">
        <v>225</v>
      </c>
      <c r="D26" s="155">
        <v>23</v>
      </c>
      <c r="E26" s="155"/>
      <c r="F26" s="155">
        <v>2</v>
      </c>
      <c r="G26" s="155">
        <v>200</v>
      </c>
      <c r="H26" s="155"/>
      <c r="I26" s="155"/>
      <c r="J26" s="155"/>
      <c r="K26" s="155"/>
      <c r="L26" s="155"/>
      <c r="M26" s="155"/>
      <c r="N26" s="155"/>
      <c r="O26" s="155"/>
      <c r="P26" s="155"/>
      <c r="Q26" s="155"/>
      <c r="R26" s="155"/>
      <c r="S26" s="155"/>
      <c r="T26" s="155"/>
      <c r="U26" s="155"/>
      <c r="V26" s="155"/>
      <c r="W26" s="155"/>
      <c r="X26" s="155">
        <v>200</v>
      </c>
      <c r="Y26" s="155"/>
      <c r="Z26" s="155"/>
    </row>
    <row r="27" spans="1:26" x14ac:dyDescent="0.3">
      <c r="A27" s="102"/>
      <c r="B27" s="99" t="s">
        <v>173</v>
      </c>
      <c r="C27" s="155">
        <v>4644</v>
      </c>
      <c r="D27" s="155">
        <v>376</v>
      </c>
      <c r="E27" s="155"/>
      <c r="F27" s="155">
        <v>38</v>
      </c>
      <c r="G27" s="155">
        <v>4230</v>
      </c>
      <c r="H27" s="155">
        <v>4230</v>
      </c>
      <c r="I27" s="155"/>
      <c r="J27" s="155"/>
      <c r="K27" s="155"/>
      <c r="L27" s="155">
        <v>2500</v>
      </c>
      <c r="M27" s="155"/>
      <c r="N27" s="155"/>
      <c r="O27" s="155">
        <v>1730</v>
      </c>
      <c r="P27" s="155"/>
      <c r="Q27" s="155"/>
      <c r="R27" s="155"/>
      <c r="S27" s="155"/>
      <c r="T27" s="155"/>
      <c r="U27" s="155"/>
      <c r="V27" s="155"/>
      <c r="W27" s="155"/>
      <c r="X27" s="155"/>
      <c r="Y27" s="155"/>
      <c r="Z27" s="155"/>
    </row>
    <row r="28" spans="1:26" x14ac:dyDescent="0.3">
      <c r="A28" s="102">
        <v>7</v>
      </c>
      <c r="B28" s="99" t="s">
        <v>117</v>
      </c>
      <c r="C28" s="155">
        <v>13738</v>
      </c>
      <c r="D28" s="155">
        <v>849</v>
      </c>
      <c r="E28" s="155">
        <v>0</v>
      </c>
      <c r="F28" s="155">
        <v>94</v>
      </c>
      <c r="G28" s="155">
        <v>12795</v>
      </c>
      <c r="H28" s="155">
        <v>0</v>
      </c>
      <c r="I28" s="155">
        <v>0</v>
      </c>
      <c r="J28" s="155">
        <v>0</v>
      </c>
      <c r="K28" s="155">
        <v>0</v>
      </c>
      <c r="L28" s="155">
        <v>0</v>
      </c>
      <c r="M28" s="155">
        <v>0</v>
      </c>
      <c r="N28" s="155">
        <v>0</v>
      </c>
      <c r="O28" s="155">
        <v>0</v>
      </c>
      <c r="P28" s="155">
        <v>0</v>
      </c>
      <c r="Q28" s="155">
        <v>0</v>
      </c>
      <c r="R28" s="155">
        <v>0</v>
      </c>
      <c r="S28" s="155">
        <v>0</v>
      </c>
      <c r="T28" s="155">
        <v>0</v>
      </c>
      <c r="U28" s="155">
        <v>0</v>
      </c>
      <c r="V28" s="155">
        <v>11396</v>
      </c>
      <c r="W28" s="155">
        <v>0</v>
      </c>
      <c r="X28" s="155">
        <v>1399</v>
      </c>
      <c r="Y28" s="155">
        <v>0</v>
      </c>
      <c r="Z28" s="155">
        <v>0</v>
      </c>
    </row>
    <row r="29" spans="1:26" x14ac:dyDescent="0.3">
      <c r="A29" s="102"/>
      <c r="B29" s="99" t="s">
        <v>171</v>
      </c>
      <c r="C29" s="155">
        <v>1377</v>
      </c>
      <c r="D29" s="155">
        <v>23</v>
      </c>
      <c r="E29" s="155"/>
      <c r="F29" s="155">
        <v>5</v>
      </c>
      <c r="G29" s="155">
        <v>1349</v>
      </c>
      <c r="H29" s="155"/>
      <c r="I29" s="155"/>
      <c r="J29" s="155"/>
      <c r="K29" s="155"/>
      <c r="L29" s="155"/>
      <c r="M29" s="155"/>
      <c r="N29" s="155"/>
      <c r="O29" s="155"/>
      <c r="P29" s="155"/>
      <c r="Q29" s="155"/>
      <c r="R29" s="155"/>
      <c r="S29" s="155"/>
      <c r="T29" s="155"/>
      <c r="U29" s="155"/>
      <c r="V29" s="155"/>
      <c r="W29" s="155"/>
      <c r="X29" s="155">
        <v>1349</v>
      </c>
      <c r="Y29" s="155"/>
      <c r="Z29" s="155"/>
    </row>
    <row r="30" spans="1:26" x14ac:dyDescent="0.3">
      <c r="A30" s="102"/>
      <c r="B30" s="99" t="s">
        <v>172</v>
      </c>
      <c r="C30" s="155">
        <v>57</v>
      </c>
      <c r="D30" s="155">
        <v>6</v>
      </c>
      <c r="E30" s="155"/>
      <c r="F30" s="155">
        <v>1</v>
      </c>
      <c r="G30" s="155">
        <v>50</v>
      </c>
      <c r="H30" s="155"/>
      <c r="I30" s="155"/>
      <c r="J30" s="155"/>
      <c r="K30" s="155"/>
      <c r="L30" s="155"/>
      <c r="M30" s="155"/>
      <c r="N30" s="155"/>
      <c r="O30" s="155"/>
      <c r="P30" s="155"/>
      <c r="Q30" s="155"/>
      <c r="R30" s="155"/>
      <c r="S30" s="155"/>
      <c r="T30" s="155"/>
      <c r="U30" s="155"/>
      <c r="V30" s="155"/>
      <c r="W30" s="155"/>
      <c r="X30" s="155">
        <v>50</v>
      </c>
      <c r="Y30" s="155"/>
      <c r="Z30" s="155"/>
    </row>
    <row r="31" spans="1:26" x14ac:dyDescent="0.3">
      <c r="A31" s="102"/>
      <c r="B31" s="99" t="s">
        <v>173</v>
      </c>
      <c r="C31" s="155">
        <v>12304</v>
      </c>
      <c r="D31" s="155">
        <v>820</v>
      </c>
      <c r="E31" s="155"/>
      <c r="F31" s="155">
        <v>88</v>
      </c>
      <c r="G31" s="155">
        <v>11396</v>
      </c>
      <c r="H31" s="155">
        <v>0</v>
      </c>
      <c r="I31" s="155"/>
      <c r="J31" s="155"/>
      <c r="K31" s="155"/>
      <c r="L31" s="155"/>
      <c r="M31" s="155"/>
      <c r="N31" s="155"/>
      <c r="O31" s="155"/>
      <c r="P31" s="155"/>
      <c r="Q31" s="155"/>
      <c r="R31" s="155"/>
      <c r="S31" s="155"/>
      <c r="T31" s="155"/>
      <c r="U31" s="155"/>
      <c r="V31" s="155">
        <v>11396</v>
      </c>
      <c r="W31" s="155"/>
      <c r="X31" s="155"/>
      <c r="Y31" s="155"/>
      <c r="Z31" s="155"/>
    </row>
    <row r="32" spans="1:26" x14ac:dyDescent="0.3">
      <c r="A32" s="102">
        <v>8</v>
      </c>
      <c r="B32" s="99" t="s">
        <v>118</v>
      </c>
      <c r="C32" s="155">
        <v>701</v>
      </c>
      <c r="D32" s="155">
        <v>33</v>
      </c>
      <c r="E32" s="155">
        <v>0</v>
      </c>
      <c r="F32" s="155">
        <v>4</v>
      </c>
      <c r="G32" s="155">
        <v>664</v>
      </c>
      <c r="H32" s="155">
        <v>0</v>
      </c>
      <c r="I32" s="155">
        <v>0</v>
      </c>
      <c r="J32" s="155">
        <v>0</v>
      </c>
      <c r="K32" s="155">
        <v>0</v>
      </c>
      <c r="L32" s="155">
        <v>0</v>
      </c>
      <c r="M32" s="155">
        <v>0</v>
      </c>
      <c r="N32" s="155">
        <v>0</v>
      </c>
      <c r="O32" s="155">
        <v>0</v>
      </c>
      <c r="P32" s="155">
        <v>0</v>
      </c>
      <c r="Q32" s="155">
        <v>0</v>
      </c>
      <c r="R32" s="155">
        <v>0</v>
      </c>
      <c r="S32" s="155">
        <v>0</v>
      </c>
      <c r="T32" s="155">
        <v>0</v>
      </c>
      <c r="U32" s="155">
        <v>0</v>
      </c>
      <c r="V32" s="155">
        <v>0</v>
      </c>
      <c r="W32" s="155">
        <v>0</v>
      </c>
      <c r="X32" s="155">
        <v>664</v>
      </c>
      <c r="Y32" s="155">
        <v>0</v>
      </c>
      <c r="Z32" s="155">
        <v>0</v>
      </c>
    </row>
    <row r="33" spans="1:26" x14ac:dyDescent="0.3">
      <c r="A33" s="102"/>
      <c r="B33" s="99" t="s">
        <v>171</v>
      </c>
      <c r="C33" s="155">
        <v>476</v>
      </c>
      <c r="D33" s="155">
        <v>10</v>
      </c>
      <c r="E33" s="155"/>
      <c r="F33" s="155">
        <v>2</v>
      </c>
      <c r="G33" s="155">
        <v>464</v>
      </c>
      <c r="H33" s="155"/>
      <c r="I33" s="155"/>
      <c r="J33" s="155"/>
      <c r="K33" s="155"/>
      <c r="L33" s="155"/>
      <c r="M33" s="155"/>
      <c r="N33" s="155"/>
      <c r="O33" s="155"/>
      <c r="P33" s="155"/>
      <c r="Q33" s="155"/>
      <c r="R33" s="155"/>
      <c r="S33" s="155"/>
      <c r="T33" s="155"/>
      <c r="U33" s="155"/>
      <c r="V33" s="155"/>
      <c r="W33" s="155"/>
      <c r="X33" s="155">
        <v>464</v>
      </c>
      <c r="Y33" s="155"/>
      <c r="Z33" s="155"/>
    </row>
    <row r="34" spans="1:26" x14ac:dyDescent="0.3">
      <c r="A34" s="102"/>
      <c r="B34" s="99" t="s">
        <v>172</v>
      </c>
      <c r="C34" s="155">
        <v>225</v>
      </c>
      <c r="D34" s="155">
        <v>23</v>
      </c>
      <c r="E34" s="155"/>
      <c r="F34" s="155">
        <v>2</v>
      </c>
      <c r="G34" s="155">
        <v>200</v>
      </c>
      <c r="H34" s="155"/>
      <c r="I34" s="155"/>
      <c r="J34" s="155"/>
      <c r="K34" s="155"/>
      <c r="L34" s="155"/>
      <c r="M34" s="155"/>
      <c r="N34" s="155"/>
      <c r="O34" s="155"/>
      <c r="P34" s="155"/>
      <c r="Q34" s="155"/>
      <c r="R34" s="155"/>
      <c r="S34" s="155"/>
      <c r="T34" s="155"/>
      <c r="U34" s="155"/>
      <c r="V34" s="155"/>
      <c r="W34" s="155"/>
      <c r="X34" s="155">
        <v>200</v>
      </c>
      <c r="Y34" s="155"/>
      <c r="Z34" s="155"/>
    </row>
    <row r="35" spans="1:26" x14ac:dyDescent="0.3">
      <c r="A35" s="102">
        <v>9</v>
      </c>
      <c r="B35" s="99" t="s">
        <v>119</v>
      </c>
      <c r="C35" s="155">
        <v>65733</v>
      </c>
      <c r="D35" s="155">
        <v>149</v>
      </c>
      <c r="E35" s="155">
        <v>0</v>
      </c>
      <c r="F35" s="155">
        <v>36</v>
      </c>
      <c r="G35" s="155">
        <v>65548</v>
      </c>
      <c r="H35" s="155">
        <v>0</v>
      </c>
      <c r="I35" s="155">
        <v>0</v>
      </c>
      <c r="J35" s="155">
        <v>0</v>
      </c>
      <c r="K35" s="155">
        <v>0</v>
      </c>
      <c r="L35" s="155">
        <v>0</v>
      </c>
      <c r="M35" s="155">
        <v>0</v>
      </c>
      <c r="N35" s="155">
        <v>0</v>
      </c>
      <c r="O35" s="155">
        <v>0</v>
      </c>
      <c r="P35" s="155">
        <v>0</v>
      </c>
      <c r="Q35" s="155">
        <v>0</v>
      </c>
      <c r="R35" s="155">
        <v>0</v>
      </c>
      <c r="S35" s="155">
        <v>0</v>
      </c>
      <c r="T35" s="155">
        <v>51366</v>
      </c>
      <c r="U35" s="155">
        <v>10671</v>
      </c>
      <c r="V35" s="155">
        <v>1647</v>
      </c>
      <c r="W35" s="155">
        <v>0</v>
      </c>
      <c r="X35" s="155">
        <v>1864</v>
      </c>
      <c r="Y35" s="155">
        <v>0</v>
      </c>
      <c r="Z35" s="155">
        <v>0</v>
      </c>
    </row>
    <row r="36" spans="1:26" x14ac:dyDescent="0.3">
      <c r="A36" s="102"/>
      <c r="B36" s="99" t="s">
        <v>171</v>
      </c>
      <c r="C36" s="155">
        <v>1590</v>
      </c>
      <c r="D36" s="155">
        <v>26</v>
      </c>
      <c r="E36" s="155"/>
      <c r="F36" s="155">
        <v>5</v>
      </c>
      <c r="G36" s="155">
        <v>1559</v>
      </c>
      <c r="H36" s="155"/>
      <c r="I36" s="155"/>
      <c r="J36" s="155"/>
      <c r="K36" s="155"/>
      <c r="L36" s="155"/>
      <c r="M36" s="155"/>
      <c r="N36" s="155"/>
      <c r="O36" s="155"/>
      <c r="P36" s="155"/>
      <c r="Q36" s="155"/>
      <c r="R36" s="155"/>
      <c r="S36" s="155"/>
      <c r="T36" s="155"/>
      <c r="U36" s="155"/>
      <c r="V36" s="155"/>
      <c r="W36" s="155"/>
      <c r="X36" s="155">
        <v>1559</v>
      </c>
      <c r="Y36" s="155"/>
      <c r="Z36" s="155"/>
    </row>
    <row r="37" spans="1:26" x14ac:dyDescent="0.3">
      <c r="A37" s="102"/>
      <c r="B37" s="99" t="s">
        <v>172</v>
      </c>
      <c r="C37" s="155">
        <v>343</v>
      </c>
      <c r="D37" s="155">
        <v>35</v>
      </c>
      <c r="E37" s="155"/>
      <c r="F37" s="155">
        <v>3</v>
      </c>
      <c r="G37" s="155">
        <v>305</v>
      </c>
      <c r="H37" s="155"/>
      <c r="I37" s="155"/>
      <c r="J37" s="155"/>
      <c r="K37" s="155"/>
      <c r="L37" s="155"/>
      <c r="M37" s="155"/>
      <c r="N37" s="155"/>
      <c r="O37" s="155"/>
      <c r="P37" s="155"/>
      <c r="Q37" s="155"/>
      <c r="R37" s="155"/>
      <c r="S37" s="155"/>
      <c r="T37" s="155"/>
      <c r="U37" s="155"/>
      <c r="V37" s="155"/>
      <c r="W37" s="155"/>
      <c r="X37" s="155">
        <v>305</v>
      </c>
      <c r="Y37" s="155"/>
      <c r="Z37" s="155"/>
    </row>
    <row r="38" spans="1:26" x14ac:dyDescent="0.3">
      <c r="A38" s="102"/>
      <c r="B38" s="99" t="s">
        <v>173</v>
      </c>
      <c r="C38" s="155">
        <v>63800</v>
      </c>
      <c r="D38" s="155">
        <v>88</v>
      </c>
      <c r="E38" s="155"/>
      <c r="F38" s="155">
        <v>28</v>
      </c>
      <c r="G38" s="155">
        <v>63684</v>
      </c>
      <c r="H38" s="155">
        <v>0</v>
      </c>
      <c r="I38" s="155"/>
      <c r="J38" s="155"/>
      <c r="K38" s="155"/>
      <c r="L38" s="155"/>
      <c r="M38" s="155"/>
      <c r="N38" s="155"/>
      <c r="O38" s="155"/>
      <c r="P38" s="155"/>
      <c r="Q38" s="155"/>
      <c r="R38" s="155"/>
      <c r="S38" s="155"/>
      <c r="T38" s="155">
        <v>51366</v>
      </c>
      <c r="U38" s="155">
        <v>10671</v>
      </c>
      <c r="V38" s="155">
        <v>1647</v>
      </c>
      <c r="W38" s="155"/>
      <c r="X38" s="155"/>
      <c r="Y38" s="155"/>
      <c r="Z38" s="155"/>
    </row>
    <row r="39" spans="1:26" x14ac:dyDescent="0.3">
      <c r="A39" s="102">
        <v>10</v>
      </c>
      <c r="B39" s="99" t="s">
        <v>120</v>
      </c>
      <c r="C39" s="155">
        <v>3685</v>
      </c>
      <c r="D39" s="155">
        <v>233</v>
      </c>
      <c r="E39" s="155">
        <v>0</v>
      </c>
      <c r="F39" s="155">
        <v>25</v>
      </c>
      <c r="G39" s="155">
        <v>3427</v>
      </c>
      <c r="H39" s="155">
        <v>0</v>
      </c>
      <c r="I39" s="155">
        <v>0</v>
      </c>
      <c r="J39" s="155">
        <v>0</v>
      </c>
      <c r="K39" s="155">
        <v>0</v>
      </c>
      <c r="L39" s="155">
        <v>0</v>
      </c>
      <c r="M39" s="155">
        <v>0</v>
      </c>
      <c r="N39" s="155">
        <v>0</v>
      </c>
      <c r="O39" s="155">
        <v>0</v>
      </c>
      <c r="P39" s="155">
        <v>0</v>
      </c>
      <c r="Q39" s="155">
        <v>2265</v>
      </c>
      <c r="R39" s="155">
        <v>0</v>
      </c>
      <c r="S39" s="155">
        <v>0</v>
      </c>
      <c r="T39" s="155">
        <v>0</v>
      </c>
      <c r="U39" s="155">
        <v>0</v>
      </c>
      <c r="V39" s="155">
        <v>0</v>
      </c>
      <c r="W39" s="155">
        <v>0</v>
      </c>
      <c r="X39" s="155">
        <v>1162</v>
      </c>
      <c r="Y39" s="155">
        <v>0</v>
      </c>
      <c r="Z39" s="155">
        <v>0</v>
      </c>
    </row>
    <row r="40" spans="1:26" x14ac:dyDescent="0.3">
      <c r="A40" s="102"/>
      <c r="B40" s="99" t="s">
        <v>171</v>
      </c>
      <c r="C40" s="155">
        <v>1086</v>
      </c>
      <c r="D40" s="155">
        <v>20</v>
      </c>
      <c r="E40" s="155"/>
      <c r="F40" s="155">
        <v>4</v>
      </c>
      <c r="G40" s="155">
        <v>1062</v>
      </c>
      <c r="H40" s="155"/>
      <c r="I40" s="155"/>
      <c r="J40" s="155"/>
      <c r="K40" s="155"/>
      <c r="L40" s="155"/>
      <c r="M40" s="155"/>
      <c r="N40" s="155"/>
      <c r="O40" s="155"/>
      <c r="P40" s="155"/>
      <c r="Q40" s="155"/>
      <c r="R40" s="155"/>
      <c r="S40" s="155"/>
      <c r="T40" s="155"/>
      <c r="U40" s="155"/>
      <c r="V40" s="155"/>
      <c r="W40" s="155"/>
      <c r="X40" s="155">
        <v>1062</v>
      </c>
      <c r="Y40" s="155"/>
      <c r="Z40" s="155"/>
    </row>
    <row r="41" spans="1:26" x14ac:dyDescent="0.3">
      <c r="A41" s="102"/>
      <c r="B41" s="99" t="s">
        <v>172</v>
      </c>
      <c r="C41" s="155">
        <v>112</v>
      </c>
      <c r="D41" s="155">
        <v>11</v>
      </c>
      <c r="E41" s="155"/>
      <c r="F41" s="155">
        <v>1</v>
      </c>
      <c r="G41" s="155">
        <v>100</v>
      </c>
      <c r="H41" s="155"/>
      <c r="I41" s="155"/>
      <c r="J41" s="155"/>
      <c r="K41" s="155"/>
      <c r="L41" s="155"/>
      <c r="M41" s="155"/>
      <c r="N41" s="155"/>
      <c r="O41" s="155"/>
      <c r="P41" s="155"/>
      <c r="Q41" s="155"/>
      <c r="R41" s="155"/>
      <c r="S41" s="155"/>
      <c r="T41" s="155"/>
      <c r="U41" s="155"/>
      <c r="V41" s="155"/>
      <c r="W41" s="155"/>
      <c r="X41" s="155">
        <v>100</v>
      </c>
      <c r="Y41" s="155"/>
      <c r="Z41" s="155"/>
    </row>
    <row r="42" spans="1:26" x14ac:dyDescent="0.3">
      <c r="A42" s="102"/>
      <c r="B42" s="99" t="s">
        <v>173</v>
      </c>
      <c r="C42" s="155">
        <v>2487</v>
      </c>
      <c r="D42" s="155">
        <v>202</v>
      </c>
      <c r="E42" s="155"/>
      <c r="F42" s="155">
        <v>20</v>
      </c>
      <c r="G42" s="155">
        <v>2265</v>
      </c>
      <c r="H42" s="155">
        <v>0</v>
      </c>
      <c r="I42" s="155"/>
      <c r="J42" s="155"/>
      <c r="K42" s="155"/>
      <c r="L42" s="155"/>
      <c r="M42" s="155"/>
      <c r="N42" s="155"/>
      <c r="O42" s="155"/>
      <c r="P42" s="155"/>
      <c r="Q42" s="155">
        <v>2265</v>
      </c>
      <c r="R42" s="155"/>
      <c r="S42" s="155"/>
      <c r="T42" s="155"/>
      <c r="U42" s="155"/>
      <c r="V42" s="155"/>
      <c r="W42" s="155"/>
      <c r="X42" s="155"/>
      <c r="Y42" s="155"/>
      <c r="Z42" s="155"/>
    </row>
    <row r="43" spans="1:26" x14ac:dyDescent="0.3">
      <c r="A43" s="102">
        <v>11</v>
      </c>
      <c r="B43" s="99" t="s">
        <v>121</v>
      </c>
      <c r="C43" s="155">
        <v>4678</v>
      </c>
      <c r="D43" s="155">
        <v>311</v>
      </c>
      <c r="E43" s="155">
        <v>0</v>
      </c>
      <c r="F43" s="155">
        <v>33</v>
      </c>
      <c r="G43" s="155">
        <v>4334</v>
      </c>
      <c r="H43" s="155">
        <v>470</v>
      </c>
      <c r="I43" s="155">
        <v>0</v>
      </c>
      <c r="J43" s="155">
        <v>0</v>
      </c>
      <c r="K43" s="155">
        <v>470</v>
      </c>
      <c r="L43" s="155">
        <v>0</v>
      </c>
      <c r="M43" s="155">
        <v>0</v>
      </c>
      <c r="N43" s="155">
        <v>0</v>
      </c>
      <c r="O43" s="155">
        <v>0</v>
      </c>
      <c r="P43" s="155">
        <v>0</v>
      </c>
      <c r="Q43" s="155">
        <v>0</v>
      </c>
      <c r="R43" s="155">
        <v>0</v>
      </c>
      <c r="S43" s="155">
        <v>0</v>
      </c>
      <c r="T43" s="155">
        <v>0</v>
      </c>
      <c r="U43" s="155">
        <v>0</v>
      </c>
      <c r="V43" s="155">
        <v>0</v>
      </c>
      <c r="W43" s="155">
        <v>2610</v>
      </c>
      <c r="X43" s="155">
        <v>1254</v>
      </c>
      <c r="Y43" s="155">
        <v>0</v>
      </c>
      <c r="Z43" s="155">
        <v>0</v>
      </c>
    </row>
    <row r="44" spans="1:26" x14ac:dyDescent="0.3">
      <c r="A44" s="102"/>
      <c r="B44" s="99" t="s">
        <v>171</v>
      </c>
      <c r="C44" s="155">
        <v>1185</v>
      </c>
      <c r="D44" s="155">
        <v>26</v>
      </c>
      <c r="E44" s="155"/>
      <c r="F44" s="155">
        <v>5</v>
      </c>
      <c r="G44" s="155">
        <v>1154</v>
      </c>
      <c r="H44" s="155"/>
      <c r="I44" s="155"/>
      <c r="J44" s="155"/>
      <c r="K44" s="155"/>
      <c r="L44" s="155"/>
      <c r="M44" s="155"/>
      <c r="N44" s="155"/>
      <c r="O44" s="155"/>
      <c r="P44" s="155"/>
      <c r="Q44" s="155"/>
      <c r="R44" s="155"/>
      <c r="S44" s="155"/>
      <c r="T44" s="155"/>
      <c r="U44" s="155"/>
      <c r="V44" s="155"/>
      <c r="W44" s="155"/>
      <c r="X44" s="155">
        <v>1154</v>
      </c>
      <c r="Y44" s="155"/>
      <c r="Z44" s="155"/>
    </row>
    <row r="45" spans="1:26" x14ac:dyDescent="0.3">
      <c r="A45" s="102"/>
      <c r="B45" s="99" t="s">
        <v>172</v>
      </c>
      <c r="C45" s="155">
        <v>112</v>
      </c>
      <c r="D45" s="155">
        <v>11</v>
      </c>
      <c r="E45" s="155"/>
      <c r="F45" s="155">
        <v>1</v>
      </c>
      <c r="G45" s="155">
        <v>100</v>
      </c>
      <c r="H45" s="155"/>
      <c r="I45" s="155"/>
      <c r="J45" s="155"/>
      <c r="K45" s="155"/>
      <c r="L45" s="155"/>
      <c r="M45" s="155"/>
      <c r="N45" s="155"/>
      <c r="O45" s="155"/>
      <c r="P45" s="155"/>
      <c r="Q45" s="155"/>
      <c r="R45" s="155"/>
      <c r="S45" s="155"/>
      <c r="T45" s="155"/>
      <c r="U45" s="155"/>
      <c r="V45" s="155"/>
      <c r="W45" s="155"/>
      <c r="X45" s="155">
        <v>100</v>
      </c>
      <c r="Y45" s="155"/>
      <c r="Z45" s="155"/>
    </row>
    <row r="46" spans="1:26" x14ac:dyDescent="0.3">
      <c r="A46" s="102"/>
      <c r="B46" s="99" t="s">
        <v>173</v>
      </c>
      <c r="C46" s="155">
        <v>3381</v>
      </c>
      <c r="D46" s="155">
        <v>274</v>
      </c>
      <c r="E46" s="155"/>
      <c r="F46" s="155">
        <v>27</v>
      </c>
      <c r="G46" s="155">
        <v>3080</v>
      </c>
      <c r="H46" s="155">
        <v>470</v>
      </c>
      <c r="I46" s="155"/>
      <c r="J46" s="155"/>
      <c r="K46" s="155">
        <v>470</v>
      </c>
      <c r="L46" s="155"/>
      <c r="M46" s="155"/>
      <c r="N46" s="155"/>
      <c r="O46" s="155"/>
      <c r="P46" s="155"/>
      <c r="Q46" s="155"/>
      <c r="R46" s="155"/>
      <c r="S46" s="155"/>
      <c r="T46" s="155"/>
      <c r="U46" s="155"/>
      <c r="V46" s="155"/>
      <c r="W46" s="155">
        <v>2610</v>
      </c>
      <c r="X46" s="155"/>
      <c r="Y46" s="155"/>
      <c r="Z46" s="155"/>
    </row>
    <row r="47" spans="1:26" x14ac:dyDescent="0.3">
      <c r="A47" s="102">
        <v>12</v>
      </c>
      <c r="B47" s="99" t="s">
        <v>122</v>
      </c>
      <c r="C47" s="155">
        <v>5900</v>
      </c>
      <c r="D47" s="155">
        <v>90</v>
      </c>
      <c r="E47" s="155">
        <v>0</v>
      </c>
      <c r="F47" s="155">
        <v>11</v>
      </c>
      <c r="G47" s="155">
        <v>5799</v>
      </c>
      <c r="H47" s="155">
        <v>0</v>
      </c>
      <c r="I47" s="155">
        <v>0</v>
      </c>
      <c r="J47" s="155">
        <v>0</v>
      </c>
      <c r="K47" s="155">
        <v>0</v>
      </c>
      <c r="L47" s="155">
        <v>0</v>
      </c>
      <c r="M47" s="155">
        <v>0</v>
      </c>
      <c r="N47" s="155">
        <v>0</v>
      </c>
      <c r="O47" s="155">
        <v>0</v>
      </c>
      <c r="P47" s="155">
        <v>0</v>
      </c>
      <c r="Q47" s="155">
        <v>0</v>
      </c>
      <c r="R47" s="155">
        <v>0</v>
      </c>
      <c r="S47" s="155">
        <v>0</v>
      </c>
      <c r="T47" s="155">
        <v>50</v>
      </c>
      <c r="U47" s="155">
        <v>0</v>
      </c>
      <c r="V47" s="155">
        <v>0</v>
      </c>
      <c r="W47" s="155">
        <v>0</v>
      </c>
      <c r="X47" s="155">
        <v>1837</v>
      </c>
      <c r="Y47" s="155">
        <v>0</v>
      </c>
      <c r="Z47" s="155">
        <v>3912</v>
      </c>
    </row>
    <row r="48" spans="1:26" x14ac:dyDescent="0.3">
      <c r="A48" s="102"/>
      <c r="B48" s="99" t="s">
        <v>171</v>
      </c>
      <c r="C48" s="155">
        <v>1343</v>
      </c>
      <c r="D48" s="155">
        <v>26</v>
      </c>
      <c r="E48" s="155"/>
      <c r="F48" s="155">
        <v>5</v>
      </c>
      <c r="G48" s="155">
        <v>1312</v>
      </c>
      <c r="H48" s="155"/>
      <c r="I48" s="155"/>
      <c r="J48" s="155"/>
      <c r="K48" s="155"/>
      <c r="L48" s="155"/>
      <c r="M48" s="155"/>
      <c r="N48" s="155"/>
      <c r="O48" s="155"/>
      <c r="P48" s="155"/>
      <c r="Q48" s="155"/>
      <c r="R48" s="155"/>
      <c r="S48" s="155"/>
      <c r="T48" s="155"/>
      <c r="U48" s="155"/>
      <c r="V48" s="155"/>
      <c r="W48" s="155"/>
      <c r="X48" s="155">
        <v>1312</v>
      </c>
      <c r="Y48" s="155"/>
      <c r="Z48" s="155"/>
    </row>
    <row r="49" spans="1:26" x14ac:dyDescent="0.3">
      <c r="A49" s="154"/>
      <c r="B49" s="99" t="s">
        <v>172</v>
      </c>
      <c r="C49" s="155">
        <v>591</v>
      </c>
      <c r="D49" s="155">
        <v>60</v>
      </c>
      <c r="E49" s="155"/>
      <c r="F49" s="155">
        <v>6</v>
      </c>
      <c r="G49" s="155">
        <v>525</v>
      </c>
      <c r="H49" s="155"/>
      <c r="I49" s="155"/>
      <c r="J49" s="155"/>
      <c r="K49" s="155"/>
      <c r="L49" s="155"/>
      <c r="M49" s="155"/>
      <c r="N49" s="155"/>
      <c r="O49" s="155"/>
      <c r="P49" s="155"/>
      <c r="Q49" s="155"/>
      <c r="R49" s="155"/>
      <c r="S49" s="155"/>
      <c r="T49" s="155"/>
      <c r="U49" s="155"/>
      <c r="V49" s="155"/>
      <c r="W49" s="155"/>
      <c r="X49" s="155">
        <v>525</v>
      </c>
      <c r="Y49" s="155"/>
      <c r="Z49" s="155"/>
    </row>
    <row r="50" spans="1:26" x14ac:dyDescent="0.3">
      <c r="A50" s="102"/>
      <c r="B50" s="99" t="s">
        <v>347</v>
      </c>
      <c r="C50" s="155">
        <v>54</v>
      </c>
      <c r="D50" s="155">
        <v>4</v>
      </c>
      <c r="E50" s="155"/>
      <c r="F50" s="155">
        <v>0</v>
      </c>
      <c r="G50" s="155">
        <v>50</v>
      </c>
      <c r="H50" s="155"/>
      <c r="I50" s="155"/>
      <c r="J50" s="155"/>
      <c r="K50" s="155"/>
      <c r="L50" s="155"/>
      <c r="M50" s="155"/>
      <c r="N50" s="155"/>
      <c r="O50" s="155"/>
      <c r="P50" s="155"/>
      <c r="Q50" s="155"/>
      <c r="R50" s="155"/>
      <c r="S50" s="155"/>
      <c r="T50" s="155">
        <v>50</v>
      </c>
      <c r="U50" s="155"/>
      <c r="V50" s="155"/>
      <c r="W50" s="155"/>
      <c r="X50" s="155"/>
      <c r="Y50" s="155"/>
      <c r="Z50" s="155"/>
    </row>
    <row r="51" spans="1:26" x14ac:dyDescent="0.3">
      <c r="A51" s="102"/>
      <c r="B51" s="99" t="s">
        <v>107</v>
      </c>
      <c r="C51" s="155">
        <v>3912</v>
      </c>
      <c r="D51" s="155"/>
      <c r="E51" s="155"/>
      <c r="F51" s="155"/>
      <c r="G51" s="155">
        <v>3912</v>
      </c>
      <c r="H51" s="155"/>
      <c r="I51" s="155"/>
      <c r="J51" s="155"/>
      <c r="K51" s="155"/>
      <c r="L51" s="155"/>
      <c r="M51" s="155"/>
      <c r="N51" s="155"/>
      <c r="O51" s="155"/>
      <c r="P51" s="155"/>
      <c r="Q51" s="155"/>
      <c r="R51" s="155"/>
      <c r="S51" s="155"/>
      <c r="T51" s="155"/>
      <c r="U51" s="155"/>
      <c r="V51" s="155"/>
      <c r="W51" s="155"/>
      <c r="X51" s="155"/>
      <c r="Y51" s="155"/>
      <c r="Z51" s="155">
        <v>3912</v>
      </c>
    </row>
    <row r="52" spans="1:26" x14ac:dyDescent="0.3">
      <c r="A52" s="102">
        <v>13</v>
      </c>
      <c r="B52" s="99" t="s">
        <v>123</v>
      </c>
      <c r="C52" s="155">
        <v>1644</v>
      </c>
      <c r="D52" s="155">
        <v>53</v>
      </c>
      <c r="E52" s="155">
        <v>0</v>
      </c>
      <c r="F52" s="155">
        <v>7</v>
      </c>
      <c r="G52" s="155">
        <v>1584</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1584</v>
      </c>
      <c r="Y52" s="155">
        <v>0</v>
      </c>
      <c r="Z52" s="155">
        <v>0</v>
      </c>
    </row>
    <row r="53" spans="1:26" x14ac:dyDescent="0.3">
      <c r="A53" s="102"/>
      <c r="B53" s="99" t="s">
        <v>171</v>
      </c>
      <c r="C53" s="155">
        <v>1316</v>
      </c>
      <c r="D53" s="155">
        <v>20</v>
      </c>
      <c r="E53" s="155"/>
      <c r="F53" s="155">
        <v>4</v>
      </c>
      <c r="G53" s="155">
        <v>1292</v>
      </c>
      <c r="H53" s="155"/>
      <c r="I53" s="155"/>
      <c r="J53" s="155"/>
      <c r="K53" s="155"/>
      <c r="L53" s="155"/>
      <c r="M53" s="155"/>
      <c r="N53" s="155"/>
      <c r="O53" s="155"/>
      <c r="P53" s="155"/>
      <c r="Q53" s="155"/>
      <c r="R53" s="155"/>
      <c r="S53" s="155"/>
      <c r="T53" s="155"/>
      <c r="U53" s="155"/>
      <c r="V53" s="155"/>
      <c r="W53" s="155"/>
      <c r="X53" s="155">
        <v>1292</v>
      </c>
      <c r="Y53" s="155"/>
      <c r="Z53" s="155"/>
    </row>
    <row r="54" spans="1:26" x14ac:dyDescent="0.3">
      <c r="A54" s="102"/>
      <c r="B54" s="99" t="s">
        <v>172</v>
      </c>
      <c r="C54" s="155">
        <v>328</v>
      </c>
      <c r="D54" s="155">
        <v>33</v>
      </c>
      <c r="E54" s="155"/>
      <c r="F54" s="155">
        <v>3</v>
      </c>
      <c r="G54" s="155">
        <v>292</v>
      </c>
      <c r="H54" s="155"/>
      <c r="I54" s="155"/>
      <c r="J54" s="155"/>
      <c r="K54" s="155"/>
      <c r="L54" s="155"/>
      <c r="M54" s="155"/>
      <c r="N54" s="155"/>
      <c r="O54" s="155"/>
      <c r="P54" s="155"/>
      <c r="Q54" s="155"/>
      <c r="R54" s="155"/>
      <c r="S54" s="155"/>
      <c r="T54" s="155"/>
      <c r="U54" s="155"/>
      <c r="V54" s="155"/>
      <c r="W54" s="155"/>
      <c r="X54" s="155">
        <v>292</v>
      </c>
      <c r="Y54" s="155"/>
      <c r="Z54" s="155"/>
    </row>
    <row r="55" spans="1:26" x14ac:dyDescent="0.3">
      <c r="A55" s="102">
        <v>14</v>
      </c>
      <c r="B55" s="99" t="s">
        <v>124</v>
      </c>
      <c r="C55" s="155">
        <v>14859</v>
      </c>
      <c r="D55" s="155">
        <v>790</v>
      </c>
      <c r="E55" s="155">
        <v>0</v>
      </c>
      <c r="F55" s="155">
        <v>96</v>
      </c>
      <c r="G55" s="155">
        <v>13973</v>
      </c>
      <c r="H55" s="155">
        <v>0</v>
      </c>
      <c r="I55" s="155">
        <v>0</v>
      </c>
      <c r="J55" s="155">
        <v>0</v>
      </c>
      <c r="K55" s="155">
        <v>0</v>
      </c>
      <c r="L55" s="155">
        <v>0</v>
      </c>
      <c r="M55" s="155">
        <v>0</v>
      </c>
      <c r="N55" s="155">
        <v>0</v>
      </c>
      <c r="O55" s="155">
        <v>0</v>
      </c>
      <c r="P55" s="155">
        <v>0</v>
      </c>
      <c r="Q55" s="155">
        <v>0</v>
      </c>
      <c r="R55" s="155">
        <v>0</v>
      </c>
      <c r="S55" s="155">
        <v>0</v>
      </c>
      <c r="T55" s="155">
        <v>0</v>
      </c>
      <c r="U55" s="155">
        <v>0</v>
      </c>
      <c r="V55" s="155">
        <v>0</v>
      </c>
      <c r="W55" s="155">
        <v>0</v>
      </c>
      <c r="X55" s="155">
        <v>13973</v>
      </c>
      <c r="Y55" s="155">
        <v>0</v>
      </c>
      <c r="Z55" s="155">
        <v>0</v>
      </c>
    </row>
    <row r="56" spans="1:26" x14ac:dyDescent="0.3">
      <c r="A56" s="102"/>
      <c r="B56" s="99" t="s">
        <v>171</v>
      </c>
      <c r="C56" s="155">
        <v>8742</v>
      </c>
      <c r="D56" s="155">
        <v>172</v>
      </c>
      <c r="E56" s="155"/>
      <c r="F56" s="155">
        <v>34</v>
      </c>
      <c r="G56" s="155">
        <v>8536</v>
      </c>
      <c r="H56" s="155"/>
      <c r="I56" s="155"/>
      <c r="J56" s="155"/>
      <c r="K56" s="155"/>
      <c r="L56" s="155"/>
      <c r="M56" s="155"/>
      <c r="N56" s="155"/>
      <c r="O56" s="155"/>
      <c r="P56" s="155"/>
      <c r="Q56" s="155"/>
      <c r="R56" s="155"/>
      <c r="S56" s="155"/>
      <c r="T56" s="155"/>
      <c r="U56" s="155"/>
      <c r="V56" s="155"/>
      <c r="W56" s="155"/>
      <c r="X56" s="155">
        <v>8536</v>
      </c>
      <c r="Y56" s="155"/>
      <c r="Z56" s="155"/>
    </row>
    <row r="57" spans="1:26" x14ac:dyDescent="0.3">
      <c r="A57" s="102"/>
      <c r="B57" s="99" t="s">
        <v>172</v>
      </c>
      <c r="C57" s="155">
        <v>6117</v>
      </c>
      <c r="D57" s="155">
        <v>618</v>
      </c>
      <c r="E57" s="155"/>
      <c r="F57" s="155">
        <v>62</v>
      </c>
      <c r="G57" s="155">
        <v>5437</v>
      </c>
      <c r="H57" s="155"/>
      <c r="I57" s="155"/>
      <c r="J57" s="155"/>
      <c r="K57" s="155"/>
      <c r="L57" s="155"/>
      <c r="M57" s="155"/>
      <c r="N57" s="155"/>
      <c r="O57" s="155"/>
      <c r="P57" s="155"/>
      <c r="Q57" s="155"/>
      <c r="R57" s="155"/>
      <c r="S57" s="155"/>
      <c r="T57" s="155"/>
      <c r="U57" s="155"/>
      <c r="V57" s="155"/>
      <c r="W57" s="155"/>
      <c r="X57" s="155">
        <v>5437</v>
      </c>
      <c r="Y57" s="155"/>
      <c r="Z57" s="155"/>
    </row>
    <row r="58" spans="1:26" x14ac:dyDescent="0.3">
      <c r="A58" s="102">
        <v>15</v>
      </c>
      <c r="B58" s="99" t="s">
        <v>125</v>
      </c>
      <c r="C58" s="155">
        <v>1778</v>
      </c>
      <c r="D58" s="155">
        <v>100</v>
      </c>
      <c r="E58" s="155">
        <v>0</v>
      </c>
      <c r="F58" s="155">
        <v>10</v>
      </c>
      <c r="G58" s="155">
        <v>1668</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30</v>
      </c>
      <c r="X58" s="155">
        <v>1638</v>
      </c>
      <c r="Y58" s="155">
        <v>0</v>
      </c>
      <c r="Z58" s="155">
        <v>0</v>
      </c>
    </row>
    <row r="59" spans="1:26" x14ac:dyDescent="0.3">
      <c r="A59" s="102"/>
      <c r="B59" s="99" t="s">
        <v>171</v>
      </c>
      <c r="C59" s="155">
        <v>906</v>
      </c>
      <c r="D59" s="155">
        <v>12</v>
      </c>
      <c r="E59" s="155"/>
      <c r="F59" s="155">
        <v>2</v>
      </c>
      <c r="G59" s="155">
        <v>892</v>
      </c>
      <c r="H59" s="155"/>
      <c r="I59" s="155"/>
      <c r="J59" s="155"/>
      <c r="K59" s="155"/>
      <c r="L59" s="155"/>
      <c r="M59" s="155"/>
      <c r="N59" s="155"/>
      <c r="O59" s="155"/>
      <c r="P59" s="155"/>
      <c r="Q59" s="155"/>
      <c r="R59" s="155"/>
      <c r="S59" s="155"/>
      <c r="T59" s="155"/>
      <c r="U59" s="155"/>
      <c r="V59" s="155"/>
      <c r="W59" s="155"/>
      <c r="X59" s="155">
        <v>892</v>
      </c>
      <c r="Y59" s="155"/>
      <c r="Z59" s="155"/>
    </row>
    <row r="60" spans="1:26" x14ac:dyDescent="0.3">
      <c r="A60" s="102"/>
      <c r="B60" s="99" t="s">
        <v>172</v>
      </c>
      <c r="C60" s="155">
        <v>839</v>
      </c>
      <c r="D60" s="155">
        <v>85</v>
      </c>
      <c r="E60" s="155"/>
      <c r="F60" s="155">
        <v>8</v>
      </c>
      <c r="G60" s="155">
        <v>746</v>
      </c>
      <c r="H60" s="155"/>
      <c r="I60" s="155"/>
      <c r="J60" s="155"/>
      <c r="K60" s="155"/>
      <c r="L60" s="155"/>
      <c r="M60" s="155"/>
      <c r="N60" s="155"/>
      <c r="O60" s="155"/>
      <c r="P60" s="155"/>
      <c r="Q60" s="155"/>
      <c r="R60" s="155"/>
      <c r="S60" s="155"/>
      <c r="T60" s="155"/>
      <c r="U60" s="155"/>
      <c r="V60" s="155"/>
      <c r="W60" s="155"/>
      <c r="X60" s="155">
        <v>746</v>
      </c>
      <c r="Y60" s="155"/>
      <c r="Z60" s="155"/>
    </row>
    <row r="61" spans="1:26" x14ac:dyDescent="0.3">
      <c r="A61" s="102"/>
      <c r="B61" s="99" t="s">
        <v>173</v>
      </c>
      <c r="C61" s="155">
        <v>33</v>
      </c>
      <c r="D61" s="155">
        <v>3</v>
      </c>
      <c r="E61" s="155"/>
      <c r="F61" s="155">
        <v>0</v>
      </c>
      <c r="G61" s="155">
        <v>30</v>
      </c>
      <c r="H61" s="155">
        <v>0</v>
      </c>
      <c r="I61" s="155"/>
      <c r="J61" s="155"/>
      <c r="K61" s="155"/>
      <c r="L61" s="155"/>
      <c r="M61" s="155"/>
      <c r="N61" s="155"/>
      <c r="O61" s="155"/>
      <c r="P61" s="155"/>
      <c r="Q61" s="155"/>
      <c r="R61" s="155"/>
      <c r="S61" s="155"/>
      <c r="T61" s="155"/>
      <c r="U61" s="155"/>
      <c r="V61" s="155"/>
      <c r="W61" s="155">
        <v>30</v>
      </c>
      <c r="X61" s="155"/>
      <c r="Y61" s="155"/>
      <c r="Z61" s="155"/>
    </row>
    <row r="62" spans="1:26" x14ac:dyDescent="0.3">
      <c r="A62" s="102">
        <v>16</v>
      </c>
      <c r="B62" s="99" t="s">
        <v>126</v>
      </c>
      <c r="C62" s="155">
        <v>1460</v>
      </c>
      <c r="D62" s="155">
        <v>66</v>
      </c>
      <c r="E62" s="155">
        <v>0</v>
      </c>
      <c r="F62" s="155">
        <v>7</v>
      </c>
      <c r="G62" s="155">
        <v>1387</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30</v>
      </c>
      <c r="X62" s="155">
        <v>1357</v>
      </c>
      <c r="Y62" s="155">
        <v>0</v>
      </c>
      <c r="Z62" s="155">
        <v>0</v>
      </c>
    </row>
    <row r="63" spans="1:26" x14ac:dyDescent="0.3">
      <c r="A63" s="102"/>
      <c r="B63" s="99" t="s">
        <v>171</v>
      </c>
      <c r="C63" s="155">
        <v>920</v>
      </c>
      <c r="D63" s="155">
        <v>12</v>
      </c>
      <c r="E63" s="155"/>
      <c r="F63" s="155">
        <v>2</v>
      </c>
      <c r="G63" s="155">
        <v>906</v>
      </c>
      <c r="H63" s="155"/>
      <c r="I63" s="155"/>
      <c r="J63" s="155"/>
      <c r="K63" s="155"/>
      <c r="L63" s="155"/>
      <c r="M63" s="155"/>
      <c r="N63" s="155"/>
      <c r="O63" s="155"/>
      <c r="P63" s="155"/>
      <c r="Q63" s="155"/>
      <c r="R63" s="155"/>
      <c r="S63" s="155"/>
      <c r="T63" s="155"/>
      <c r="U63" s="155"/>
      <c r="V63" s="155"/>
      <c r="W63" s="155"/>
      <c r="X63" s="155">
        <v>906</v>
      </c>
      <c r="Y63" s="155"/>
      <c r="Z63" s="155"/>
    </row>
    <row r="64" spans="1:26" x14ac:dyDescent="0.3">
      <c r="A64" s="102"/>
      <c r="B64" s="99" t="s">
        <v>172</v>
      </c>
      <c r="C64" s="155">
        <v>507</v>
      </c>
      <c r="D64" s="155">
        <v>51</v>
      </c>
      <c r="E64" s="155"/>
      <c r="F64" s="155">
        <v>5</v>
      </c>
      <c r="G64" s="155">
        <v>451</v>
      </c>
      <c r="H64" s="155"/>
      <c r="I64" s="155"/>
      <c r="J64" s="155"/>
      <c r="K64" s="155"/>
      <c r="L64" s="155"/>
      <c r="M64" s="155"/>
      <c r="N64" s="155"/>
      <c r="O64" s="155"/>
      <c r="P64" s="155"/>
      <c r="Q64" s="155"/>
      <c r="R64" s="155"/>
      <c r="S64" s="155"/>
      <c r="T64" s="155"/>
      <c r="U64" s="155"/>
      <c r="V64" s="155"/>
      <c r="W64" s="155"/>
      <c r="X64" s="155">
        <v>451</v>
      </c>
      <c r="Y64" s="155"/>
      <c r="Z64" s="155"/>
    </row>
    <row r="65" spans="1:26" x14ac:dyDescent="0.3">
      <c r="A65" s="102"/>
      <c r="B65" s="99" t="s">
        <v>173</v>
      </c>
      <c r="C65" s="155">
        <v>33</v>
      </c>
      <c r="D65" s="155">
        <v>3</v>
      </c>
      <c r="E65" s="155"/>
      <c r="F65" s="155">
        <v>0</v>
      </c>
      <c r="G65" s="155">
        <v>30</v>
      </c>
      <c r="H65" s="155">
        <v>0</v>
      </c>
      <c r="I65" s="155"/>
      <c r="J65" s="155"/>
      <c r="K65" s="155"/>
      <c r="L65" s="155"/>
      <c r="M65" s="155"/>
      <c r="N65" s="155"/>
      <c r="O65" s="155"/>
      <c r="P65" s="155"/>
      <c r="Q65" s="155"/>
      <c r="R65" s="155"/>
      <c r="S65" s="155"/>
      <c r="T65" s="155"/>
      <c r="U65" s="155"/>
      <c r="V65" s="155"/>
      <c r="W65" s="155">
        <v>30</v>
      </c>
      <c r="X65" s="155"/>
      <c r="Y65" s="155"/>
      <c r="Z65" s="155"/>
    </row>
    <row r="66" spans="1:26" x14ac:dyDescent="0.3">
      <c r="A66" s="102">
        <v>17</v>
      </c>
      <c r="B66" s="100" t="s">
        <v>127</v>
      </c>
      <c r="C66" s="155">
        <v>1414</v>
      </c>
      <c r="D66" s="155">
        <v>62</v>
      </c>
      <c r="E66" s="155">
        <v>0</v>
      </c>
      <c r="F66" s="155">
        <v>8</v>
      </c>
      <c r="G66" s="155">
        <v>1344</v>
      </c>
      <c r="H66" s="155">
        <v>10</v>
      </c>
      <c r="I66" s="155">
        <v>0</v>
      </c>
      <c r="J66" s="155">
        <v>0</v>
      </c>
      <c r="K66" s="155">
        <v>0</v>
      </c>
      <c r="L66" s="155">
        <v>0</v>
      </c>
      <c r="M66" s="155">
        <v>0</v>
      </c>
      <c r="N66" s="155">
        <v>0</v>
      </c>
      <c r="O66" s="155">
        <v>10</v>
      </c>
      <c r="P66" s="155">
        <v>0</v>
      </c>
      <c r="Q66" s="155">
        <v>0</v>
      </c>
      <c r="R66" s="155">
        <v>0</v>
      </c>
      <c r="S66" s="155">
        <v>0</v>
      </c>
      <c r="T66" s="155">
        <v>0</v>
      </c>
      <c r="U66" s="155">
        <v>0</v>
      </c>
      <c r="V66" s="155">
        <v>0</v>
      </c>
      <c r="W66" s="155">
        <v>200</v>
      </c>
      <c r="X66" s="155">
        <v>1134</v>
      </c>
      <c r="Y66" s="155">
        <v>0</v>
      </c>
      <c r="Z66" s="155">
        <v>0</v>
      </c>
    </row>
    <row r="67" spans="1:26" x14ac:dyDescent="0.3">
      <c r="A67" s="102"/>
      <c r="B67" s="99" t="s">
        <v>171</v>
      </c>
      <c r="C67" s="155">
        <v>913</v>
      </c>
      <c r="D67" s="155">
        <v>16</v>
      </c>
      <c r="E67" s="155"/>
      <c r="F67" s="155">
        <v>3</v>
      </c>
      <c r="G67" s="155">
        <v>894</v>
      </c>
      <c r="H67" s="155"/>
      <c r="I67" s="155"/>
      <c r="J67" s="155"/>
      <c r="K67" s="155"/>
      <c r="L67" s="155"/>
      <c r="M67" s="155"/>
      <c r="N67" s="155"/>
      <c r="O67" s="155"/>
      <c r="P67" s="155"/>
      <c r="Q67" s="155"/>
      <c r="R67" s="155"/>
      <c r="S67" s="155"/>
      <c r="T67" s="155"/>
      <c r="U67" s="155"/>
      <c r="V67" s="155"/>
      <c r="W67" s="155"/>
      <c r="X67" s="155">
        <v>894</v>
      </c>
      <c r="Y67" s="155"/>
      <c r="Z67" s="155"/>
    </row>
    <row r="68" spans="1:26" x14ac:dyDescent="0.3">
      <c r="A68" s="102"/>
      <c r="B68" s="99" t="s">
        <v>172</v>
      </c>
      <c r="C68" s="155">
        <v>270</v>
      </c>
      <c r="D68" s="155">
        <v>27</v>
      </c>
      <c r="E68" s="155"/>
      <c r="F68" s="155">
        <v>3</v>
      </c>
      <c r="G68" s="155">
        <v>240</v>
      </c>
      <c r="H68" s="155"/>
      <c r="I68" s="155"/>
      <c r="J68" s="155"/>
      <c r="K68" s="155"/>
      <c r="L68" s="155"/>
      <c r="M68" s="155"/>
      <c r="N68" s="155"/>
      <c r="O68" s="155"/>
      <c r="P68" s="155"/>
      <c r="Q68" s="155"/>
      <c r="R68" s="155"/>
      <c r="S68" s="155"/>
      <c r="T68" s="155"/>
      <c r="U68" s="155"/>
      <c r="V68" s="155"/>
      <c r="W68" s="155"/>
      <c r="X68" s="155">
        <v>240</v>
      </c>
      <c r="Y68" s="155"/>
      <c r="Z68" s="155"/>
    </row>
    <row r="69" spans="1:26" x14ac:dyDescent="0.3">
      <c r="A69" s="102"/>
      <c r="B69" s="99" t="s">
        <v>173</v>
      </c>
      <c r="C69" s="155">
        <v>231</v>
      </c>
      <c r="D69" s="155">
        <v>19</v>
      </c>
      <c r="E69" s="155"/>
      <c r="F69" s="155">
        <v>2</v>
      </c>
      <c r="G69" s="155">
        <v>210</v>
      </c>
      <c r="H69" s="155">
        <v>10</v>
      </c>
      <c r="I69" s="155"/>
      <c r="J69" s="155"/>
      <c r="K69" s="155"/>
      <c r="L69" s="155"/>
      <c r="M69" s="155"/>
      <c r="N69" s="155"/>
      <c r="O69" s="155">
        <v>10</v>
      </c>
      <c r="P69" s="155"/>
      <c r="Q69" s="155"/>
      <c r="R69" s="155"/>
      <c r="S69" s="155"/>
      <c r="T69" s="155"/>
      <c r="U69" s="155"/>
      <c r="V69" s="155"/>
      <c r="W69" s="155">
        <v>200</v>
      </c>
      <c r="X69" s="155"/>
      <c r="Y69" s="155"/>
      <c r="Z69" s="155"/>
    </row>
    <row r="70" spans="1:26" x14ac:dyDescent="0.3">
      <c r="A70" s="102">
        <v>18</v>
      </c>
      <c r="B70" s="99" t="s">
        <v>128</v>
      </c>
      <c r="C70" s="155">
        <v>1244</v>
      </c>
      <c r="D70" s="155">
        <v>49</v>
      </c>
      <c r="E70" s="155">
        <v>0</v>
      </c>
      <c r="F70" s="155">
        <v>6</v>
      </c>
      <c r="G70" s="155">
        <v>1189</v>
      </c>
      <c r="H70" s="155">
        <v>0</v>
      </c>
      <c r="I70" s="155">
        <v>0</v>
      </c>
      <c r="J70" s="155">
        <v>0</v>
      </c>
      <c r="K70" s="155">
        <v>0</v>
      </c>
      <c r="L70" s="155">
        <v>0</v>
      </c>
      <c r="M70" s="155">
        <v>0</v>
      </c>
      <c r="N70" s="155">
        <v>0</v>
      </c>
      <c r="O70" s="155">
        <v>0</v>
      </c>
      <c r="P70" s="155">
        <v>0</v>
      </c>
      <c r="Q70" s="155">
        <v>0</v>
      </c>
      <c r="R70" s="155">
        <v>0</v>
      </c>
      <c r="S70" s="155">
        <v>0</v>
      </c>
      <c r="T70" s="155">
        <v>0</v>
      </c>
      <c r="U70" s="155">
        <v>0</v>
      </c>
      <c r="V70" s="155">
        <v>0</v>
      </c>
      <c r="W70" s="155">
        <v>30</v>
      </c>
      <c r="X70" s="155">
        <v>1159</v>
      </c>
      <c r="Y70" s="155">
        <v>0</v>
      </c>
      <c r="Z70" s="155">
        <v>0</v>
      </c>
    </row>
    <row r="71" spans="1:26" x14ac:dyDescent="0.3">
      <c r="A71" s="102"/>
      <c r="B71" s="99" t="s">
        <v>171</v>
      </c>
      <c r="C71" s="155">
        <v>917</v>
      </c>
      <c r="D71" s="155">
        <v>16</v>
      </c>
      <c r="E71" s="155"/>
      <c r="F71" s="155">
        <v>3</v>
      </c>
      <c r="G71" s="155">
        <v>898</v>
      </c>
      <c r="H71" s="155"/>
      <c r="I71" s="155"/>
      <c r="J71" s="155"/>
      <c r="K71" s="155"/>
      <c r="L71" s="155"/>
      <c r="M71" s="155"/>
      <c r="N71" s="155"/>
      <c r="O71" s="155"/>
      <c r="P71" s="155"/>
      <c r="Q71" s="155"/>
      <c r="R71" s="155"/>
      <c r="S71" s="155"/>
      <c r="T71" s="155"/>
      <c r="U71" s="155"/>
      <c r="V71" s="155"/>
      <c r="W71" s="155"/>
      <c r="X71" s="155">
        <v>898</v>
      </c>
      <c r="Y71" s="155"/>
      <c r="Z71" s="155"/>
    </row>
    <row r="72" spans="1:26" x14ac:dyDescent="0.3">
      <c r="A72" s="102"/>
      <c r="B72" s="99" t="s">
        <v>172</v>
      </c>
      <c r="C72" s="155">
        <v>294</v>
      </c>
      <c r="D72" s="155">
        <v>30</v>
      </c>
      <c r="E72" s="155"/>
      <c r="F72" s="155">
        <v>3</v>
      </c>
      <c r="G72" s="155">
        <v>261</v>
      </c>
      <c r="H72" s="155"/>
      <c r="I72" s="155"/>
      <c r="J72" s="155"/>
      <c r="K72" s="155"/>
      <c r="L72" s="155"/>
      <c r="M72" s="155"/>
      <c r="N72" s="155"/>
      <c r="O72" s="155"/>
      <c r="P72" s="155"/>
      <c r="Q72" s="155"/>
      <c r="R72" s="155"/>
      <c r="S72" s="155"/>
      <c r="T72" s="155"/>
      <c r="U72" s="155"/>
      <c r="V72" s="155"/>
      <c r="W72" s="155"/>
      <c r="X72" s="155">
        <v>261</v>
      </c>
      <c r="Y72" s="155"/>
      <c r="Z72" s="155"/>
    </row>
    <row r="73" spans="1:26" x14ac:dyDescent="0.3">
      <c r="A73" s="102"/>
      <c r="B73" s="99" t="s">
        <v>173</v>
      </c>
      <c r="C73" s="155">
        <v>33</v>
      </c>
      <c r="D73" s="155">
        <v>3</v>
      </c>
      <c r="E73" s="155"/>
      <c r="F73" s="155">
        <v>0</v>
      </c>
      <c r="G73" s="155">
        <v>30</v>
      </c>
      <c r="H73" s="155">
        <v>0</v>
      </c>
      <c r="I73" s="155"/>
      <c r="J73" s="155"/>
      <c r="K73" s="155"/>
      <c r="L73" s="155"/>
      <c r="M73" s="155"/>
      <c r="N73" s="155"/>
      <c r="O73" s="155"/>
      <c r="P73" s="155"/>
      <c r="Q73" s="155"/>
      <c r="R73" s="155"/>
      <c r="S73" s="155"/>
      <c r="T73" s="155"/>
      <c r="U73" s="155"/>
      <c r="V73" s="155"/>
      <c r="W73" s="155">
        <v>30</v>
      </c>
      <c r="X73" s="155"/>
      <c r="Y73" s="155"/>
      <c r="Z73" s="155"/>
    </row>
    <row r="74" spans="1:26" x14ac:dyDescent="0.3">
      <c r="A74" s="102">
        <v>19</v>
      </c>
      <c r="B74" s="99" t="s">
        <v>129</v>
      </c>
      <c r="C74" s="155">
        <v>814</v>
      </c>
      <c r="D74" s="155">
        <v>39</v>
      </c>
      <c r="E74" s="155">
        <v>0</v>
      </c>
      <c r="F74" s="155">
        <v>4</v>
      </c>
      <c r="G74" s="155">
        <v>771</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30</v>
      </c>
      <c r="X74" s="155">
        <v>741</v>
      </c>
      <c r="Y74" s="155">
        <v>0</v>
      </c>
      <c r="Z74" s="155">
        <v>0</v>
      </c>
    </row>
    <row r="75" spans="1:26" x14ac:dyDescent="0.3">
      <c r="A75" s="102"/>
      <c r="B75" s="99" t="s">
        <v>171</v>
      </c>
      <c r="C75" s="155">
        <v>548</v>
      </c>
      <c r="D75" s="155">
        <v>12</v>
      </c>
      <c r="E75" s="155"/>
      <c r="F75" s="155">
        <v>2</v>
      </c>
      <c r="G75" s="155">
        <v>534</v>
      </c>
      <c r="H75" s="155"/>
      <c r="I75" s="155"/>
      <c r="J75" s="155"/>
      <c r="K75" s="155"/>
      <c r="L75" s="155"/>
      <c r="M75" s="155"/>
      <c r="N75" s="155"/>
      <c r="O75" s="155"/>
      <c r="P75" s="155"/>
      <c r="Q75" s="155"/>
      <c r="R75" s="155"/>
      <c r="S75" s="155"/>
      <c r="T75" s="155"/>
      <c r="U75" s="155"/>
      <c r="V75" s="155"/>
      <c r="W75" s="155"/>
      <c r="X75" s="155">
        <v>534</v>
      </c>
      <c r="Y75" s="155"/>
      <c r="Z75" s="155"/>
    </row>
    <row r="76" spans="1:26" x14ac:dyDescent="0.3">
      <c r="A76" s="102"/>
      <c r="B76" s="99" t="s">
        <v>172</v>
      </c>
      <c r="C76" s="155">
        <v>233</v>
      </c>
      <c r="D76" s="155">
        <v>24</v>
      </c>
      <c r="E76" s="155"/>
      <c r="F76" s="155">
        <v>2</v>
      </c>
      <c r="G76" s="155">
        <v>207</v>
      </c>
      <c r="H76" s="155"/>
      <c r="I76" s="155"/>
      <c r="J76" s="155"/>
      <c r="K76" s="155"/>
      <c r="L76" s="155"/>
      <c r="M76" s="155"/>
      <c r="N76" s="155"/>
      <c r="O76" s="155"/>
      <c r="P76" s="155"/>
      <c r="Q76" s="155"/>
      <c r="R76" s="155"/>
      <c r="S76" s="155"/>
      <c r="T76" s="155"/>
      <c r="U76" s="155"/>
      <c r="V76" s="155"/>
      <c r="W76" s="155"/>
      <c r="X76" s="155">
        <v>207</v>
      </c>
      <c r="Y76" s="155"/>
      <c r="Z76" s="155"/>
    </row>
    <row r="77" spans="1:26" x14ac:dyDescent="0.3">
      <c r="A77" s="102"/>
      <c r="B77" s="99" t="s">
        <v>173</v>
      </c>
      <c r="C77" s="155">
        <v>33</v>
      </c>
      <c r="D77" s="155">
        <v>3</v>
      </c>
      <c r="E77" s="155"/>
      <c r="F77" s="155">
        <v>0</v>
      </c>
      <c r="G77" s="155">
        <v>30</v>
      </c>
      <c r="H77" s="155">
        <v>0</v>
      </c>
      <c r="I77" s="155"/>
      <c r="J77" s="155"/>
      <c r="K77" s="155"/>
      <c r="L77" s="155"/>
      <c r="M77" s="155"/>
      <c r="N77" s="155"/>
      <c r="O77" s="155"/>
      <c r="P77" s="155"/>
      <c r="Q77" s="155"/>
      <c r="R77" s="155"/>
      <c r="S77" s="155"/>
      <c r="T77" s="155"/>
      <c r="U77" s="155"/>
      <c r="V77" s="155"/>
      <c r="W77" s="155">
        <v>30</v>
      </c>
      <c r="X77" s="155"/>
      <c r="Y77" s="155"/>
      <c r="Z77" s="155"/>
    </row>
    <row r="78" spans="1:26" x14ac:dyDescent="0.3">
      <c r="A78" s="102">
        <v>20</v>
      </c>
      <c r="B78" s="99" t="s">
        <v>130</v>
      </c>
      <c r="C78" s="155">
        <v>319</v>
      </c>
      <c r="D78" s="155">
        <v>11</v>
      </c>
      <c r="E78" s="155">
        <v>0</v>
      </c>
      <c r="F78" s="155">
        <v>2</v>
      </c>
      <c r="G78" s="155">
        <v>306</v>
      </c>
      <c r="H78" s="155">
        <v>0</v>
      </c>
      <c r="I78" s="155">
        <v>0</v>
      </c>
      <c r="J78" s="155">
        <v>0</v>
      </c>
      <c r="K78" s="155">
        <v>0</v>
      </c>
      <c r="L78" s="155">
        <v>0</v>
      </c>
      <c r="M78" s="155">
        <v>0</v>
      </c>
      <c r="N78" s="155">
        <v>0</v>
      </c>
      <c r="O78" s="155">
        <v>0</v>
      </c>
      <c r="P78" s="155">
        <v>0</v>
      </c>
      <c r="Q78" s="155">
        <v>0</v>
      </c>
      <c r="R78" s="155">
        <v>0</v>
      </c>
      <c r="S78" s="155">
        <v>70</v>
      </c>
      <c r="T78" s="155">
        <v>0</v>
      </c>
      <c r="U78" s="155">
        <v>0</v>
      </c>
      <c r="V78" s="155">
        <v>0</v>
      </c>
      <c r="W78" s="155">
        <v>0</v>
      </c>
      <c r="X78" s="155">
        <v>236</v>
      </c>
      <c r="Y78" s="155">
        <v>0</v>
      </c>
      <c r="Z78" s="155">
        <v>0</v>
      </c>
    </row>
    <row r="79" spans="1:26" x14ac:dyDescent="0.3">
      <c r="A79" s="102"/>
      <c r="B79" s="99" t="s">
        <v>172</v>
      </c>
      <c r="C79" s="155">
        <v>242</v>
      </c>
      <c r="D79" s="155">
        <v>5</v>
      </c>
      <c r="E79" s="155"/>
      <c r="F79" s="155">
        <v>1</v>
      </c>
      <c r="G79" s="155">
        <v>236</v>
      </c>
      <c r="H79" s="155"/>
      <c r="I79" s="155"/>
      <c r="J79" s="155"/>
      <c r="K79" s="155"/>
      <c r="L79" s="155"/>
      <c r="M79" s="155"/>
      <c r="N79" s="155"/>
      <c r="O79" s="155"/>
      <c r="P79" s="155"/>
      <c r="Q79" s="155"/>
      <c r="R79" s="155"/>
      <c r="S79" s="155"/>
      <c r="T79" s="155"/>
      <c r="U79" s="155"/>
      <c r="V79" s="155"/>
      <c r="W79" s="155"/>
      <c r="X79" s="155">
        <v>236</v>
      </c>
      <c r="Y79" s="155"/>
      <c r="Z79" s="155"/>
    </row>
    <row r="80" spans="1:26" x14ac:dyDescent="0.3">
      <c r="A80" s="102"/>
      <c r="B80" s="99" t="s">
        <v>173</v>
      </c>
      <c r="C80" s="155">
        <v>77</v>
      </c>
      <c r="D80" s="155">
        <v>6</v>
      </c>
      <c r="E80" s="155"/>
      <c r="F80" s="155">
        <v>1</v>
      </c>
      <c r="G80" s="155">
        <v>70</v>
      </c>
      <c r="H80" s="155">
        <v>0</v>
      </c>
      <c r="I80" s="155"/>
      <c r="J80" s="155"/>
      <c r="K80" s="155"/>
      <c r="L80" s="155"/>
      <c r="M80" s="155"/>
      <c r="N80" s="155"/>
      <c r="O80" s="155"/>
      <c r="P80" s="155"/>
      <c r="Q80" s="155"/>
      <c r="R80" s="155"/>
      <c r="S80" s="155">
        <v>70</v>
      </c>
      <c r="T80" s="155"/>
      <c r="U80" s="155"/>
      <c r="V80" s="155"/>
      <c r="W80" s="155"/>
      <c r="X80" s="155"/>
      <c r="Y80" s="155"/>
      <c r="Z80" s="155"/>
    </row>
    <row r="81" spans="1:26" ht="31.5" x14ac:dyDescent="0.3">
      <c r="A81" s="102">
        <v>21</v>
      </c>
      <c r="B81" s="99" t="s">
        <v>131</v>
      </c>
      <c r="C81" s="155">
        <v>98</v>
      </c>
      <c r="D81" s="155">
        <v>2</v>
      </c>
      <c r="E81" s="155">
        <v>0</v>
      </c>
      <c r="F81" s="155">
        <v>0</v>
      </c>
      <c r="G81" s="155">
        <v>96</v>
      </c>
      <c r="H81" s="155">
        <v>0</v>
      </c>
      <c r="I81" s="155"/>
      <c r="J81" s="155"/>
      <c r="K81" s="155"/>
      <c r="L81" s="155"/>
      <c r="M81" s="155"/>
      <c r="N81" s="155"/>
      <c r="O81" s="155"/>
      <c r="P81" s="155"/>
      <c r="Q81" s="155"/>
      <c r="R81" s="155"/>
      <c r="S81" s="155"/>
      <c r="T81" s="155"/>
      <c r="U81" s="155"/>
      <c r="V81" s="155"/>
      <c r="W81" s="155"/>
      <c r="X81" s="155">
        <v>96</v>
      </c>
      <c r="Y81" s="155"/>
      <c r="Z81" s="155"/>
    </row>
    <row r="82" spans="1:26" x14ac:dyDescent="0.3">
      <c r="A82" s="102"/>
      <c r="B82" s="99" t="s">
        <v>172</v>
      </c>
      <c r="C82" s="155">
        <v>98</v>
      </c>
      <c r="D82" s="155">
        <v>2</v>
      </c>
      <c r="E82" s="155"/>
      <c r="F82" s="155">
        <v>0</v>
      </c>
      <c r="G82" s="155">
        <v>96</v>
      </c>
      <c r="H82" s="155"/>
      <c r="I82" s="155"/>
      <c r="J82" s="155"/>
      <c r="K82" s="155"/>
      <c r="L82" s="155"/>
      <c r="M82" s="155"/>
      <c r="N82" s="155"/>
      <c r="O82" s="155"/>
      <c r="P82" s="155"/>
      <c r="Q82" s="155"/>
      <c r="R82" s="155"/>
      <c r="S82" s="155"/>
      <c r="T82" s="155"/>
      <c r="U82" s="155"/>
      <c r="V82" s="155"/>
      <c r="W82" s="155"/>
      <c r="X82" s="155">
        <v>96</v>
      </c>
      <c r="Y82" s="155"/>
      <c r="Z82" s="155"/>
    </row>
    <row r="83" spans="1:26" ht="30.75" customHeight="1" x14ac:dyDescent="0.3">
      <c r="A83" s="102">
        <v>22</v>
      </c>
      <c r="B83" s="99" t="s">
        <v>132</v>
      </c>
      <c r="C83" s="155">
        <v>98</v>
      </c>
      <c r="D83" s="155">
        <v>2</v>
      </c>
      <c r="E83" s="155">
        <v>0</v>
      </c>
      <c r="F83" s="155">
        <v>0</v>
      </c>
      <c r="G83" s="155">
        <v>96</v>
      </c>
      <c r="H83" s="155">
        <v>0</v>
      </c>
      <c r="I83" s="155"/>
      <c r="J83" s="155"/>
      <c r="K83" s="155"/>
      <c r="L83" s="155"/>
      <c r="M83" s="155"/>
      <c r="N83" s="155"/>
      <c r="O83" s="155"/>
      <c r="P83" s="155"/>
      <c r="Q83" s="155"/>
      <c r="R83" s="155"/>
      <c r="S83" s="155"/>
      <c r="T83" s="155"/>
      <c r="U83" s="155"/>
      <c r="V83" s="155"/>
      <c r="W83" s="155"/>
      <c r="X83" s="155">
        <v>96</v>
      </c>
      <c r="Y83" s="155"/>
      <c r="Z83" s="155"/>
    </row>
    <row r="84" spans="1:26" x14ac:dyDescent="0.3">
      <c r="A84" s="102"/>
      <c r="B84" s="99" t="s">
        <v>172</v>
      </c>
      <c r="C84" s="155">
        <v>98</v>
      </c>
      <c r="D84" s="155">
        <v>2</v>
      </c>
      <c r="E84" s="155"/>
      <c r="F84" s="155">
        <v>0</v>
      </c>
      <c r="G84" s="155">
        <v>96</v>
      </c>
      <c r="H84" s="155"/>
      <c r="I84" s="155"/>
      <c r="J84" s="155"/>
      <c r="K84" s="155"/>
      <c r="L84" s="155"/>
      <c r="M84" s="155"/>
      <c r="N84" s="155"/>
      <c r="O84" s="155"/>
      <c r="P84" s="155"/>
      <c r="Q84" s="155"/>
      <c r="R84" s="155"/>
      <c r="S84" s="155"/>
      <c r="T84" s="155"/>
      <c r="U84" s="155"/>
      <c r="V84" s="155"/>
      <c r="W84" s="155"/>
      <c r="X84" s="155">
        <v>96</v>
      </c>
      <c r="Y84" s="155"/>
      <c r="Z84" s="155"/>
    </row>
    <row r="85" spans="1:26" x14ac:dyDescent="0.3">
      <c r="A85" s="102">
        <v>23</v>
      </c>
      <c r="B85" s="99" t="s">
        <v>133</v>
      </c>
      <c r="C85" s="155">
        <v>66</v>
      </c>
      <c r="D85" s="155">
        <v>2</v>
      </c>
      <c r="E85" s="155">
        <v>0</v>
      </c>
      <c r="F85" s="155">
        <v>0</v>
      </c>
      <c r="G85" s="155">
        <v>64</v>
      </c>
      <c r="H85" s="155">
        <v>0</v>
      </c>
      <c r="I85" s="155"/>
      <c r="J85" s="155"/>
      <c r="K85" s="155"/>
      <c r="L85" s="155"/>
      <c r="M85" s="155"/>
      <c r="N85" s="155"/>
      <c r="O85" s="155"/>
      <c r="P85" s="155"/>
      <c r="Q85" s="155"/>
      <c r="R85" s="155"/>
      <c r="S85" s="155"/>
      <c r="T85" s="155"/>
      <c r="U85" s="155"/>
      <c r="V85" s="155"/>
      <c r="W85" s="155"/>
      <c r="X85" s="155">
        <v>64</v>
      </c>
      <c r="Y85" s="155"/>
      <c r="Z85" s="155"/>
    </row>
    <row r="86" spans="1:26" x14ac:dyDescent="0.3">
      <c r="A86" s="102"/>
      <c r="B86" s="99" t="s">
        <v>172</v>
      </c>
      <c r="C86" s="155">
        <v>66</v>
      </c>
      <c r="D86" s="155">
        <v>2</v>
      </c>
      <c r="E86" s="155"/>
      <c r="F86" s="155">
        <v>0</v>
      </c>
      <c r="G86" s="155">
        <v>64</v>
      </c>
      <c r="H86" s="155"/>
      <c r="I86" s="155"/>
      <c r="J86" s="155"/>
      <c r="K86" s="155"/>
      <c r="L86" s="155"/>
      <c r="M86" s="155"/>
      <c r="N86" s="155"/>
      <c r="O86" s="155"/>
      <c r="P86" s="155"/>
      <c r="Q86" s="155"/>
      <c r="R86" s="155"/>
      <c r="S86" s="155"/>
      <c r="T86" s="155"/>
      <c r="U86" s="155"/>
      <c r="V86" s="155"/>
      <c r="W86" s="155"/>
      <c r="X86" s="155">
        <v>64</v>
      </c>
      <c r="Y86" s="155"/>
      <c r="Z86" s="155"/>
    </row>
    <row r="87" spans="1:26" x14ac:dyDescent="0.3">
      <c r="A87" s="102">
        <v>24</v>
      </c>
      <c r="B87" s="99" t="s">
        <v>134</v>
      </c>
      <c r="C87" s="155">
        <v>402</v>
      </c>
      <c r="D87" s="155">
        <v>36</v>
      </c>
      <c r="E87" s="155">
        <v>0</v>
      </c>
      <c r="F87" s="155">
        <v>8</v>
      </c>
      <c r="G87" s="155">
        <v>358</v>
      </c>
      <c r="H87" s="155">
        <v>0</v>
      </c>
      <c r="I87" s="155"/>
      <c r="J87" s="155"/>
      <c r="K87" s="155"/>
      <c r="L87" s="155"/>
      <c r="M87" s="155"/>
      <c r="N87" s="155"/>
      <c r="O87" s="155"/>
      <c r="P87" s="155"/>
      <c r="Q87" s="155"/>
      <c r="R87" s="155"/>
      <c r="S87" s="155"/>
      <c r="T87" s="155"/>
      <c r="U87" s="155"/>
      <c r="V87" s="155"/>
      <c r="W87" s="155"/>
      <c r="X87" s="155">
        <v>358</v>
      </c>
      <c r="Y87" s="155"/>
      <c r="Z87" s="155"/>
    </row>
    <row r="88" spans="1:26" x14ac:dyDescent="0.3">
      <c r="A88" s="102"/>
      <c r="B88" s="99" t="s">
        <v>172</v>
      </c>
      <c r="C88" s="155">
        <v>402</v>
      </c>
      <c r="D88" s="155">
        <v>36</v>
      </c>
      <c r="E88" s="155"/>
      <c r="F88" s="155">
        <v>8</v>
      </c>
      <c r="G88" s="155">
        <v>358</v>
      </c>
      <c r="H88" s="155"/>
      <c r="I88" s="155"/>
      <c r="J88" s="155"/>
      <c r="K88" s="155"/>
      <c r="L88" s="155"/>
      <c r="M88" s="155"/>
      <c r="N88" s="155"/>
      <c r="O88" s="155"/>
      <c r="P88" s="155"/>
      <c r="Q88" s="155"/>
      <c r="R88" s="155"/>
      <c r="S88" s="155"/>
      <c r="T88" s="155"/>
      <c r="U88" s="155"/>
      <c r="V88" s="155"/>
      <c r="W88" s="155"/>
      <c r="X88" s="155">
        <v>358</v>
      </c>
      <c r="Y88" s="155"/>
      <c r="Z88" s="155"/>
    </row>
    <row r="89" spans="1:26" x14ac:dyDescent="0.3">
      <c r="A89" s="102">
        <v>25</v>
      </c>
      <c r="B89" s="99" t="s">
        <v>95</v>
      </c>
      <c r="C89" s="155">
        <v>211</v>
      </c>
      <c r="D89" s="155">
        <v>9</v>
      </c>
      <c r="E89" s="155">
        <v>0</v>
      </c>
      <c r="F89" s="155">
        <v>2</v>
      </c>
      <c r="G89" s="155">
        <v>200</v>
      </c>
      <c r="H89" s="155">
        <v>0</v>
      </c>
      <c r="I89" s="155"/>
      <c r="J89" s="155"/>
      <c r="K89" s="155"/>
      <c r="L89" s="155"/>
      <c r="M89" s="155"/>
      <c r="N89" s="155"/>
      <c r="O89" s="155"/>
      <c r="P89" s="155"/>
      <c r="Q89" s="155"/>
      <c r="R89" s="155"/>
      <c r="S89" s="155"/>
      <c r="T89" s="155"/>
      <c r="U89" s="155"/>
      <c r="V89" s="155"/>
      <c r="W89" s="155"/>
      <c r="X89" s="155">
        <v>200</v>
      </c>
      <c r="Y89" s="155"/>
      <c r="Z89" s="155"/>
    </row>
    <row r="90" spans="1:26" x14ac:dyDescent="0.3">
      <c r="A90" s="102"/>
      <c r="B90" s="99" t="s">
        <v>172</v>
      </c>
      <c r="C90" s="155">
        <v>211</v>
      </c>
      <c r="D90" s="155">
        <v>9</v>
      </c>
      <c r="E90" s="155"/>
      <c r="F90" s="155">
        <v>2</v>
      </c>
      <c r="G90" s="155">
        <v>200</v>
      </c>
      <c r="H90" s="155"/>
      <c r="I90" s="155"/>
      <c r="J90" s="155"/>
      <c r="K90" s="155"/>
      <c r="L90" s="155"/>
      <c r="M90" s="155"/>
      <c r="N90" s="155"/>
      <c r="O90" s="155"/>
      <c r="P90" s="155"/>
      <c r="Q90" s="155"/>
      <c r="R90" s="155"/>
      <c r="S90" s="155"/>
      <c r="T90" s="155"/>
      <c r="U90" s="155"/>
      <c r="V90" s="155"/>
      <c r="W90" s="155"/>
      <c r="X90" s="155">
        <v>200</v>
      </c>
      <c r="Y90" s="155"/>
      <c r="Z90" s="155"/>
    </row>
    <row r="91" spans="1:26" x14ac:dyDescent="0.3">
      <c r="A91" s="102">
        <v>26</v>
      </c>
      <c r="B91" s="99" t="s">
        <v>135</v>
      </c>
      <c r="C91" s="155">
        <v>2686</v>
      </c>
      <c r="D91" s="155">
        <v>157</v>
      </c>
      <c r="E91" s="155">
        <v>0</v>
      </c>
      <c r="F91" s="155">
        <v>21</v>
      </c>
      <c r="G91" s="155">
        <v>2508</v>
      </c>
      <c r="H91" s="155">
        <v>2508</v>
      </c>
      <c r="I91" s="155">
        <v>0</v>
      </c>
      <c r="J91" s="155">
        <v>0</v>
      </c>
      <c r="K91" s="155">
        <v>0</v>
      </c>
      <c r="L91" s="155">
        <v>0</v>
      </c>
      <c r="M91" s="155">
        <v>0</v>
      </c>
      <c r="N91" s="155">
        <v>0</v>
      </c>
      <c r="O91" s="155">
        <v>0</v>
      </c>
      <c r="P91" s="155">
        <v>2508</v>
      </c>
      <c r="Q91" s="155">
        <v>0</v>
      </c>
      <c r="R91" s="155">
        <v>0</v>
      </c>
      <c r="S91" s="155">
        <v>0</v>
      </c>
      <c r="T91" s="155">
        <v>0</v>
      </c>
      <c r="U91" s="155">
        <v>0</v>
      </c>
      <c r="V91" s="155">
        <v>0</v>
      </c>
      <c r="W91" s="155">
        <v>0</v>
      </c>
      <c r="X91" s="155">
        <v>0</v>
      </c>
      <c r="Y91" s="155">
        <v>0</v>
      </c>
      <c r="Z91" s="155">
        <v>0</v>
      </c>
    </row>
    <row r="92" spans="1:26" x14ac:dyDescent="0.3">
      <c r="A92" s="102"/>
      <c r="B92" s="99" t="s">
        <v>171</v>
      </c>
      <c r="C92" s="155">
        <v>1663</v>
      </c>
      <c r="D92" s="155">
        <v>54</v>
      </c>
      <c r="E92" s="155"/>
      <c r="F92" s="155">
        <v>11</v>
      </c>
      <c r="G92" s="155">
        <v>1598</v>
      </c>
      <c r="H92" s="155">
        <v>1598</v>
      </c>
      <c r="I92" s="155"/>
      <c r="J92" s="155"/>
      <c r="K92" s="155"/>
      <c r="L92" s="155"/>
      <c r="M92" s="155"/>
      <c r="N92" s="155"/>
      <c r="O92" s="155"/>
      <c r="P92" s="155">
        <v>1598</v>
      </c>
      <c r="Q92" s="155"/>
      <c r="R92" s="155"/>
      <c r="S92" s="155"/>
      <c r="T92" s="155"/>
      <c r="U92" s="155"/>
      <c r="V92" s="155"/>
      <c r="W92" s="155"/>
      <c r="X92" s="155"/>
      <c r="Y92" s="155"/>
      <c r="Z92" s="155"/>
    </row>
    <row r="93" spans="1:26" x14ac:dyDescent="0.3">
      <c r="A93" s="102"/>
      <c r="B93" s="99" t="s">
        <v>172</v>
      </c>
      <c r="C93" s="155">
        <v>1023</v>
      </c>
      <c r="D93" s="155">
        <v>103</v>
      </c>
      <c r="E93" s="155"/>
      <c r="F93" s="155">
        <v>10</v>
      </c>
      <c r="G93" s="155">
        <v>910</v>
      </c>
      <c r="H93" s="155">
        <v>910</v>
      </c>
      <c r="I93" s="155"/>
      <c r="J93" s="155"/>
      <c r="K93" s="155"/>
      <c r="L93" s="155"/>
      <c r="M93" s="155"/>
      <c r="N93" s="155"/>
      <c r="O93" s="155"/>
      <c r="P93" s="155">
        <v>910</v>
      </c>
      <c r="Q93" s="155"/>
      <c r="R93" s="155"/>
      <c r="S93" s="155"/>
      <c r="T93" s="155"/>
      <c r="U93" s="155"/>
      <c r="V93" s="155"/>
      <c r="W93" s="155"/>
      <c r="X93" s="155"/>
      <c r="Y93" s="155"/>
      <c r="Z93" s="155"/>
    </row>
    <row r="94" spans="1:26" x14ac:dyDescent="0.3">
      <c r="A94" s="102">
        <v>27</v>
      </c>
      <c r="B94" s="99" t="s">
        <v>136</v>
      </c>
      <c r="C94" s="155">
        <v>4140</v>
      </c>
      <c r="D94" s="155">
        <v>204</v>
      </c>
      <c r="E94" s="155">
        <v>0</v>
      </c>
      <c r="F94" s="155">
        <v>26</v>
      </c>
      <c r="G94" s="155">
        <v>3910</v>
      </c>
      <c r="H94" s="155">
        <v>3910</v>
      </c>
      <c r="I94" s="155">
        <v>1288</v>
      </c>
      <c r="J94" s="155">
        <v>0</v>
      </c>
      <c r="K94" s="155">
        <v>0</v>
      </c>
      <c r="L94" s="155">
        <v>0</v>
      </c>
      <c r="M94" s="155">
        <v>0</v>
      </c>
      <c r="N94" s="155">
        <v>450</v>
      </c>
      <c r="O94" s="155">
        <v>0</v>
      </c>
      <c r="P94" s="155">
        <v>2172</v>
      </c>
      <c r="Q94" s="155">
        <v>0</v>
      </c>
      <c r="R94" s="155">
        <v>0</v>
      </c>
      <c r="S94" s="155">
        <v>0</v>
      </c>
      <c r="T94" s="155">
        <v>0</v>
      </c>
      <c r="U94" s="155">
        <v>0</v>
      </c>
      <c r="V94" s="155">
        <v>0</v>
      </c>
      <c r="W94" s="155">
        <v>0</v>
      </c>
      <c r="X94" s="155">
        <v>0</v>
      </c>
      <c r="Y94" s="155">
        <v>0</v>
      </c>
      <c r="Z94" s="155">
        <v>0</v>
      </c>
    </row>
    <row r="95" spans="1:26" x14ac:dyDescent="0.3">
      <c r="A95" s="102"/>
      <c r="B95" s="99" t="s">
        <v>171</v>
      </c>
      <c r="C95" s="155">
        <v>2174</v>
      </c>
      <c r="D95" s="155">
        <v>43</v>
      </c>
      <c r="E95" s="155"/>
      <c r="F95" s="155">
        <v>9</v>
      </c>
      <c r="G95" s="155">
        <v>2122</v>
      </c>
      <c r="H95" s="155">
        <v>2122</v>
      </c>
      <c r="I95" s="155"/>
      <c r="J95" s="155"/>
      <c r="K95" s="155"/>
      <c r="L95" s="155"/>
      <c r="M95" s="155"/>
      <c r="N95" s="155"/>
      <c r="O95" s="155"/>
      <c r="P95" s="155">
        <v>2122</v>
      </c>
      <c r="Q95" s="155"/>
      <c r="R95" s="155"/>
      <c r="S95" s="155"/>
      <c r="T95" s="155"/>
      <c r="U95" s="155"/>
      <c r="V95" s="155"/>
      <c r="W95" s="155"/>
      <c r="X95" s="155"/>
      <c r="Y95" s="155"/>
      <c r="Z95" s="155"/>
    </row>
    <row r="96" spans="1:26" x14ac:dyDescent="0.3">
      <c r="A96" s="102"/>
      <c r="B96" s="99" t="s">
        <v>172</v>
      </c>
      <c r="C96" s="155">
        <v>57</v>
      </c>
      <c r="D96" s="155">
        <v>6</v>
      </c>
      <c r="E96" s="155"/>
      <c r="F96" s="155">
        <v>1</v>
      </c>
      <c r="G96" s="155">
        <v>50</v>
      </c>
      <c r="H96" s="155">
        <v>50</v>
      </c>
      <c r="I96" s="155"/>
      <c r="J96" s="155"/>
      <c r="K96" s="155"/>
      <c r="L96" s="155"/>
      <c r="M96" s="155"/>
      <c r="N96" s="155"/>
      <c r="O96" s="155"/>
      <c r="P96" s="155">
        <v>50</v>
      </c>
      <c r="Q96" s="155"/>
      <c r="R96" s="155"/>
      <c r="S96" s="155"/>
      <c r="T96" s="155"/>
      <c r="U96" s="155"/>
      <c r="V96" s="155"/>
      <c r="W96" s="155"/>
      <c r="X96" s="155"/>
      <c r="Y96" s="155"/>
      <c r="Z96" s="155"/>
    </row>
    <row r="97" spans="1:26" x14ac:dyDescent="0.3">
      <c r="A97" s="102"/>
      <c r="B97" s="99" t="s">
        <v>173</v>
      </c>
      <c r="C97" s="155">
        <v>1909</v>
      </c>
      <c r="D97" s="155">
        <v>155</v>
      </c>
      <c r="E97" s="155"/>
      <c r="F97" s="155">
        <v>16</v>
      </c>
      <c r="G97" s="155">
        <v>1738</v>
      </c>
      <c r="H97" s="155">
        <v>1738</v>
      </c>
      <c r="I97" s="155">
        <v>1288</v>
      </c>
      <c r="J97" s="155"/>
      <c r="K97" s="155"/>
      <c r="L97" s="155"/>
      <c r="M97" s="155"/>
      <c r="N97" s="155">
        <v>450</v>
      </c>
      <c r="O97" s="155"/>
      <c r="P97" s="155"/>
      <c r="Q97" s="155"/>
      <c r="R97" s="155"/>
      <c r="S97" s="155"/>
      <c r="T97" s="155"/>
      <c r="U97" s="155"/>
      <c r="V97" s="155"/>
      <c r="W97" s="155"/>
      <c r="X97" s="155"/>
      <c r="Y97" s="155"/>
      <c r="Z97" s="155"/>
    </row>
    <row r="98" spans="1:26" x14ac:dyDescent="0.3">
      <c r="A98" s="102">
        <v>28</v>
      </c>
      <c r="B98" s="99" t="s">
        <v>99</v>
      </c>
      <c r="C98" s="155">
        <v>9930</v>
      </c>
      <c r="D98" s="155">
        <v>666</v>
      </c>
      <c r="E98" s="155">
        <v>0</v>
      </c>
      <c r="F98" s="155">
        <v>71</v>
      </c>
      <c r="G98" s="155">
        <v>9193</v>
      </c>
      <c r="H98" s="155">
        <v>2616</v>
      </c>
      <c r="I98" s="155">
        <v>0</v>
      </c>
      <c r="J98" s="155">
        <v>0</v>
      </c>
      <c r="K98" s="155">
        <v>0</v>
      </c>
      <c r="L98" s="155">
        <v>0</v>
      </c>
      <c r="M98" s="155">
        <v>0</v>
      </c>
      <c r="N98" s="155">
        <v>2616</v>
      </c>
      <c r="O98" s="155">
        <v>0</v>
      </c>
      <c r="P98" s="155">
        <v>0</v>
      </c>
      <c r="Q98" s="155">
        <v>3759</v>
      </c>
      <c r="R98" s="155">
        <v>1697</v>
      </c>
      <c r="S98" s="155">
        <v>985</v>
      </c>
      <c r="T98" s="155">
        <v>136</v>
      </c>
      <c r="U98" s="155">
        <v>0</v>
      </c>
      <c r="V98" s="155">
        <v>0</v>
      </c>
      <c r="W98" s="155">
        <v>0</v>
      </c>
      <c r="X98" s="155">
        <v>0</v>
      </c>
      <c r="Y98" s="155">
        <v>0</v>
      </c>
      <c r="Z98" s="155">
        <v>0</v>
      </c>
    </row>
    <row r="99" spans="1:26" x14ac:dyDescent="0.3">
      <c r="A99" s="102"/>
      <c r="B99" s="99" t="s">
        <v>171</v>
      </c>
      <c r="C99" s="155">
        <v>2543</v>
      </c>
      <c r="D99" s="155">
        <v>54</v>
      </c>
      <c r="E99" s="155"/>
      <c r="F99" s="155">
        <v>11</v>
      </c>
      <c r="G99" s="155">
        <v>2478</v>
      </c>
      <c r="H99" s="155"/>
      <c r="I99" s="155"/>
      <c r="J99" s="155"/>
      <c r="K99" s="155"/>
      <c r="L99" s="155"/>
      <c r="M99" s="155"/>
      <c r="N99" s="155"/>
      <c r="O99" s="155"/>
      <c r="P99" s="155"/>
      <c r="Q99" s="155">
        <v>2478</v>
      </c>
      <c r="R99" s="155"/>
      <c r="S99" s="155"/>
      <c r="T99" s="155"/>
      <c r="U99" s="155"/>
      <c r="V99" s="155"/>
      <c r="W99" s="155"/>
      <c r="X99" s="155"/>
      <c r="Y99" s="155"/>
      <c r="Z99" s="155"/>
    </row>
    <row r="100" spans="1:26" x14ac:dyDescent="0.3">
      <c r="A100" s="102"/>
      <c r="B100" s="99" t="s">
        <v>172</v>
      </c>
      <c r="C100" s="155">
        <v>109</v>
      </c>
      <c r="D100" s="155">
        <v>22</v>
      </c>
      <c r="E100" s="155"/>
      <c r="F100" s="155">
        <v>1</v>
      </c>
      <c r="G100" s="155">
        <v>86</v>
      </c>
      <c r="H100" s="155"/>
      <c r="I100" s="155"/>
      <c r="J100" s="155"/>
      <c r="K100" s="155"/>
      <c r="L100" s="155"/>
      <c r="M100" s="155"/>
      <c r="N100" s="155"/>
      <c r="O100" s="155"/>
      <c r="P100" s="155"/>
      <c r="Q100" s="155">
        <v>86</v>
      </c>
      <c r="R100" s="155"/>
      <c r="S100" s="155"/>
      <c r="T100" s="155"/>
      <c r="U100" s="155"/>
      <c r="V100" s="155"/>
      <c r="W100" s="155"/>
      <c r="X100" s="155"/>
      <c r="Y100" s="155"/>
      <c r="Z100" s="155"/>
    </row>
    <row r="101" spans="1:26" x14ac:dyDescent="0.3">
      <c r="A101" s="102"/>
      <c r="B101" s="99" t="s">
        <v>173</v>
      </c>
      <c r="C101" s="155">
        <v>7278</v>
      </c>
      <c r="D101" s="155">
        <v>590</v>
      </c>
      <c r="E101" s="155"/>
      <c r="F101" s="155">
        <v>59</v>
      </c>
      <c r="G101" s="155">
        <v>6629</v>
      </c>
      <c r="H101" s="155">
        <v>2616</v>
      </c>
      <c r="I101" s="155"/>
      <c r="J101" s="155"/>
      <c r="K101" s="155"/>
      <c r="L101" s="155"/>
      <c r="M101" s="155"/>
      <c r="N101" s="155">
        <v>2616</v>
      </c>
      <c r="O101" s="155"/>
      <c r="P101" s="155"/>
      <c r="Q101" s="155">
        <v>1195</v>
      </c>
      <c r="R101" s="155">
        <v>1697</v>
      </c>
      <c r="S101" s="155">
        <v>985</v>
      </c>
      <c r="T101" s="155">
        <v>136</v>
      </c>
      <c r="U101" s="155"/>
      <c r="V101" s="155"/>
      <c r="W101" s="155"/>
      <c r="X101" s="155"/>
      <c r="Y101" s="155"/>
      <c r="Z101" s="155"/>
    </row>
    <row r="102" spans="1:26" ht="37.5" x14ac:dyDescent="0.3">
      <c r="A102" s="102">
        <v>29</v>
      </c>
      <c r="B102" s="59" t="s">
        <v>137</v>
      </c>
      <c r="C102" s="155">
        <v>2502</v>
      </c>
      <c r="D102" s="155">
        <v>203</v>
      </c>
      <c r="E102" s="155">
        <v>0</v>
      </c>
      <c r="F102" s="155">
        <v>22</v>
      </c>
      <c r="G102" s="155">
        <v>2277</v>
      </c>
      <c r="H102" s="155">
        <v>0</v>
      </c>
      <c r="I102" s="155">
        <v>0</v>
      </c>
      <c r="J102" s="155">
        <v>0</v>
      </c>
      <c r="K102" s="155">
        <v>0</v>
      </c>
      <c r="L102" s="155">
        <v>0</v>
      </c>
      <c r="M102" s="155">
        <v>0</v>
      </c>
      <c r="N102" s="155">
        <v>0</v>
      </c>
      <c r="O102" s="155">
        <v>0</v>
      </c>
      <c r="P102" s="155">
        <v>0</v>
      </c>
      <c r="Q102" s="155">
        <v>0</v>
      </c>
      <c r="R102" s="155">
        <v>0</v>
      </c>
      <c r="S102" s="155">
        <v>0</v>
      </c>
      <c r="T102" s="155">
        <v>0</v>
      </c>
      <c r="U102" s="155">
        <v>0</v>
      </c>
      <c r="V102" s="155">
        <v>2277</v>
      </c>
      <c r="W102" s="155">
        <v>0</v>
      </c>
      <c r="X102" s="155">
        <v>0</v>
      </c>
      <c r="Y102" s="155">
        <v>0</v>
      </c>
      <c r="Z102" s="155">
        <v>0</v>
      </c>
    </row>
    <row r="103" spans="1:26" x14ac:dyDescent="0.3">
      <c r="A103" s="156"/>
      <c r="B103" s="99" t="s">
        <v>171</v>
      </c>
      <c r="C103" s="155">
        <v>1663</v>
      </c>
      <c r="D103" s="155">
        <v>16</v>
      </c>
      <c r="E103" s="155"/>
      <c r="F103" s="155">
        <v>3</v>
      </c>
      <c r="G103" s="155">
        <v>1644</v>
      </c>
      <c r="H103" s="155"/>
      <c r="I103" s="155"/>
      <c r="J103" s="155"/>
      <c r="K103" s="155"/>
      <c r="L103" s="155"/>
      <c r="M103" s="155"/>
      <c r="N103" s="155"/>
      <c r="O103" s="155"/>
      <c r="P103" s="155"/>
      <c r="Q103" s="155"/>
      <c r="R103" s="155"/>
      <c r="S103" s="155"/>
      <c r="T103" s="155"/>
      <c r="U103" s="155"/>
      <c r="V103" s="155">
        <v>1644</v>
      </c>
      <c r="W103" s="155"/>
      <c r="X103" s="155"/>
      <c r="Y103" s="155"/>
      <c r="Z103" s="155"/>
    </row>
    <row r="104" spans="1:26" x14ac:dyDescent="0.3">
      <c r="A104" s="156"/>
      <c r="B104" s="99" t="s">
        <v>172</v>
      </c>
      <c r="C104" s="155">
        <v>839</v>
      </c>
      <c r="D104" s="155">
        <v>187</v>
      </c>
      <c r="E104" s="155"/>
      <c r="F104" s="155">
        <v>19</v>
      </c>
      <c r="G104" s="155">
        <v>633</v>
      </c>
      <c r="H104" s="155"/>
      <c r="I104" s="155"/>
      <c r="J104" s="155"/>
      <c r="K104" s="155"/>
      <c r="L104" s="155"/>
      <c r="M104" s="155"/>
      <c r="N104" s="155"/>
      <c r="O104" s="155"/>
      <c r="P104" s="155"/>
      <c r="Q104" s="155"/>
      <c r="R104" s="155"/>
      <c r="S104" s="155"/>
      <c r="T104" s="155"/>
      <c r="U104" s="155"/>
      <c r="V104" s="155">
        <v>633</v>
      </c>
      <c r="W104" s="155"/>
      <c r="X104" s="155"/>
      <c r="Y104" s="155"/>
      <c r="Z104" s="155"/>
    </row>
    <row r="105" spans="1:26" x14ac:dyDescent="0.3">
      <c r="A105" s="156">
        <v>30</v>
      </c>
      <c r="B105" s="99" t="s">
        <v>174</v>
      </c>
      <c r="C105" s="155">
        <v>785</v>
      </c>
      <c r="D105" s="155">
        <v>64</v>
      </c>
      <c r="E105" s="155"/>
      <c r="F105" s="155">
        <v>6</v>
      </c>
      <c r="G105" s="155">
        <v>715</v>
      </c>
      <c r="H105" s="155">
        <v>715</v>
      </c>
      <c r="I105" s="155"/>
      <c r="J105" s="155">
        <v>715</v>
      </c>
      <c r="K105" s="155"/>
      <c r="L105" s="155"/>
      <c r="M105" s="155"/>
      <c r="N105" s="155"/>
      <c r="O105" s="155"/>
      <c r="P105" s="155"/>
      <c r="Q105" s="155"/>
      <c r="R105" s="155"/>
      <c r="S105" s="155"/>
      <c r="T105" s="155"/>
      <c r="U105" s="155"/>
      <c r="V105" s="155"/>
      <c r="W105" s="155"/>
      <c r="X105" s="155"/>
      <c r="Y105" s="155"/>
      <c r="Z105" s="155"/>
    </row>
    <row r="106" spans="1:26" x14ac:dyDescent="0.3">
      <c r="A106" s="156">
        <v>31</v>
      </c>
      <c r="B106" s="99" t="s">
        <v>175</v>
      </c>
      <c r="C106" s="155">
        <v>11</v>
      </c>
      <c r="D106" s="155">
        <v>1</v>
      </c>
      <c r="E106" s="155"/>
      <c r="F106" s="155">
        <v>0</v>
      </c>
      <c r="G106" s="155">
        <v>10</v>
      </c>
      <c r="H106" s="155">
        <v>10</v>
      </c>
      <c r="I106" s="155"/>
      <c r="J106" s="155"/>
      <c r="K106" s="155"/>
      <c r="L106" s="155"/>
      <c r="M106" s="155"/>
      <c r="N106" s="155"/>
      <c r="O106" s="155">
        <v>10</v>
      </c>
      <c r="P106" s="155"/>
      <c r="Q106" s="155"/>
      <c r="R106" s="155"/>
      <c r="S106" s="155"/>
      <c r="T106" s="155"/>
      <c r="U106" s="155"/>
      <c r="V106" s="155"/>
      <c r="W106" s="155"/>
      <c r="X106" s="155"/>
      <c r="Y106" s="155"/>
      <c r="Z106" s="155"/>
    </row>
    <row r="107" spans="1:26" x14ac:dyDescent="0.3">
      <c r="A107" s="156">
        <v>32</v>
      </c>
      <c r="B107" s="99" t="s">
        <v>96</v>
      </c>
      <c r="C107" s="155">
        <v>4021.5160000000005</v>
      </c>
      <c r="D107" s="155">
        <v>326</v>
      </c>
      <c r="E107" s="155"/>
      <c r="F107" s="155">
        <v>33</v>
      </c>
      <c r="G107" s="155">
        <v>3662.5160000000005</v>
      </c>
      <c r="H107" s="155"/>
      <c r="I107" s="155"/>
      <c r="J107" s="155"/>
      <c r="K107" s="155"/>
      <c r="L107" s="155"/>
      <c r="M107" s="155"/>
      <c r="N107" s="155"/>
      <c r="O107" s="155"/>
      <c r="P107" s="155"/>
      <c r="Q107" s="155"/>
      <c r="R107" s="155"/>
      <c r="S107" s="155"/>
      <c r="T107" s="155"/>
      <c r="U107" s="155"/>
      <c r="V107" s="155"/>
      <c r="W107" s="155"/>
      <c r="X107" s="155"/>
      <c r="Y107" s="155">
        <v>3662.5160000000005</v>
      </c>
      <c r="Z107" s="155"/>
    </row>
    <row r="108" spans="1:26" x14ac:dyDescent="0.3">
      <c r="A108" s="156">
        <v>33</v>
      </c>
      <c r="B108" s="99" t="s">
        <v>176</v>
      </c>
      <c r="C108" s="155">
        <v>10701</v>
      </c>
      <c r="D108" s="155">
        <v>490</v>
      </c>
      <c r="E108" s="155"/>
      <c r="F108" s="155">
        <v>46</v>
      </c>
      <c r="G108" s="155">
        <v>10165</v>
      </c>
      <c r="H108" s="155"/>
      <c r="I108" s="155"/>
      <c r="J108" s="155"/>
      <c r="K108" s="155"/>
      <c r="L108" s="155"/>
      <c r="M108" s="155"/>
      <c r="N108" s="155"/>
      <c r="O108" s="155"/>
      <c r="P108" s="155"/>
      <c r="Q108" s="155"/>
      <c r="R108" s="155"/>
      <c r="S108" s="155"/>
      <c r="T108" s="155"/>
      <c r="U108" s="155"/>
      <c r="V108" s="155"/>
      <c r="W108" s="155"/>
      <c r="X108" s="155"/>
      <c r="Y108" s="155">
        <v>10165</v>
      </c>
      <c r="Z108" s="155"/>
    </row>
    <row r="109" spans="1:26" ht="47.25" x14ac:dyDescent="0.3">
      <c r="A109" s="156">
        <v>34</v>
      </c>
      <c r="B109" s="99" t="s">
        <v>337</v>
      </c>
      <c r="C109" s="155">
        <v>2400</v>
      </c>
      <c r="D109" s="155"/>
      <c r="E109" s="155"/>
      <c r="F109" s="155"/>
      <c r="G109" s="155">
        <v>2400</v>
      </c>
      <c r="H109" s="155"/>
      <c r="I109" s="155"/>
      <c r="J109" s="155"/>
      <c r="K109" s="155"/>
      <c r="L109" s="155"/>
      <c r="M109" s="155"/>
      <c r="N109" s="155"/>
      <c r="O109" s="155"/>
      <c r="P109" s="155"/>
      <c r="Q109" s="155"/>
      <c r="R109" s="155"/>
      <c r="S109" s="155"/>
      <c r="T109" s="155"/>
      <c r="U109" s="155"/>
      <c r="V109" s="155"/>
      <c r="W109" s="155"/>
      <c r="X109" s="155"/>
      <c r="Y109" s="155"/>
      <c r="Z109" s="155">
        <v>2400</v>
      </c>
    </row>
    <row r="110" spans="1:26" ht="47.25" x14ac:dyDescent="0.3">
      <c r="A110" s="156">
        <v>35</v>
      </c>
      <c r="B110" s="99" t="s">
        <v>177</v>
      </c>
      <c r="C110" s="155">
        <v>85</v>
      </c>
      <c r="D110" s="155"/>
      <c r="E110" s="155"/>
      <c r="F110" s="155"/>
      <c r="G110" s="155">
        <v>85</v>
      </c>
      <c r="H110" s="155"/>
      <c r="I110" s="155"/>
      <c r="J110" s="155"/>
      <c r="K110" s="155"/>
      <c r="L110" s="155"/>
      <c r="M110" s="155"/>
      <c r="N110" s="155"/>
      <c r="O110" s="155"/>
      <c r="P110" s="155"/>
      <c r="Q110" s="155"/>
      <c r="R110" s="155"/>
      <c r="S110" s="155"/>
      <c r="T110" s="155"/>
      <c r="U110" s="155"/>
      <c r="V110" s="155"/>
      <c r="W110" s="155"/>
      <c r="X110" s="155"/>
      <c r="Y110" s="155"/>
      <c r="Z110" s="155">
        <v>85</v>
      </c>
    </row>
    <row r="111" spans="1:26" x14ac:dyDescent="0.3">
      <c r="A111" s="156">
        <v>36</v>
      </c>
      <c r="B111" s="99" t="s">
        <v>98</v>
      </c>
      <c r="C111" s="155">
        <v>200</v>
      </c>
      <c r="D111" s="155"/>
      <c r="E111" s="155"/>
      <c r="F111" s="155"/>
      <c r="G111" s="155">
        <v>200</v>
      </c>
      <c r="H111" s="155"/>
      <c r="I111" s="155"/>
      <c r="J111" s="155"/>
      <c r="K111" s="155"/>
      <c r="L111" s="155"/>
      <c r="M111" s="155"/>
      <c r="N111" s="155"/>
      <c r="O111" s="155"/>
      <c r="P111" s="155"/>
      <c r="Q111" s="155"/>
      <c r="R111" s="155"/>
      <c r="S111" s="155"/>
      <c r="T111" s="155"/>
      <c r="U111" s="155">
        <v>200</v>
      </c>
      <c r="V111" s="155"/>
      <c r="W111" s="155"/>
      <c r="X111" s="155"/>
      <c r="Y111" s="155"/>
      <c r="Z111" s="155"/>
    </row>
    <row r="112" spans="1:26" x14ac:dyDescent="0.3">
      <c r="A112" s="156">
        <v>37</v>
      </c>
      <c r="B112" s="99" t="s">
        <v>178</v>
      </c>
      <c r="C112" s="155">
        <v>412811</v>
      </c>
      <c r="D112" s="155">
        <v>4507</v>
      </c>
      <c r="E112" s="155">
        <v>7115</v>
      </c>
      <c r="F112" s="155">
        <v>3114</v>
      </c>
      <c r="G112" s="155">
        <v>398075</v>
      </c>
      <c r="H112" s="155"/>
      <c r="I112" s="155"/>
      <c r="J112" s="155"/>
      <c r="K112" s="155"/>
      <c r="L112" s="155"/>
      <c r="M112" s="155"/>
      <c r="N112" s="155"/>
      <c r="O112" s="155"/>
      <c r="P112" s="155"/>
      <c r="Q112" s="155"/>
      <c r="R112" s="155"/>
      <c r="S112" s="155"/>
      <c r="T112" s="155"/>
      <c r="U112" s="155"/>
      <c r="V112" s="155">
        <v>398075</v>
      </c>
      <c r="W112" s="155"/>
      <c r="X112" s="155"/>
      <c r="Y112" s="155"/>
      <c r="Z112" s="155"/>
    </row>
    <row r="113" spans="1:26" x14ac:dyDescent="0.3">
      <c r="A113" s="156">
        <v>38</v>
      </c>
      <c r="B113" s="99" t="s">
        <v>62</v>
      </c>
      <c r="C113" s="155">
        <v>7176</v>
      </c>
      <c r="D113" s="155"/>
      <c r="E113" s="155"/>
      <c r="F113" s="155"/>
      <c r="G113" s="155">
        <v>7176</v>
      </c>
      <c r="H113" s="155">
        <v>7176</v>
      </c>
      <c r="I113" s="155"/>
      <c r="J113" s="155"/>
      <c r="K113" s="155"/>
      <c r="L113" s="155"/>
      <c r="M113" s="155"/>
      <c r="N113" s="155"/>
      <c r="O113" s="155"/>
      <c r="P113" s="155">
        <v>7176</v>
      </c>
      <c r="Q113" s="155"/>
      <c r="R113" s="155"/>
      <c r="S113" s="155"/>
      <c r="T113" s="155"/>
      <c r="U113" s="155"/>
      <c r="V113" s="155"/>
      <c r="W113" s="155"/>
      <c r="X113" s="155"/>
      <c r="Y113" s="155"/>
      <c r="Z113" s="155"/>
    </row>
    <row r="114" spans="1:26" x14ac:dyDescent="0.3">
      <c r="A114" s="156">
        <v>39</v>
      </c>
      <c r="B114" s="99" t="s">
        <v>63</v>
      </c>
      <c r="C114" s="155">
        <v>5383</v>
      </c>
      <c r="D114" s="155"/>
      <c r="E114" s="155"/>
      <c r="F114" s="155"/>
      <c r="G114" s="155">
        <v>5383</v>
      </c>
      <c r="H114" s="155">
        <v>5383</v>
      </c>
      <c r="I114" s="155"/>
      <c r="J114" s="155"/>
      <c r="K114" s="155"/>
      <c r="L114" s="155"/>
      <c r="M114" s="155"/>
      <c r="N114" s="155"/>
      <c r="O114" s="155"/>
      <c r="P114" s="155">
        <v>5383</v>
      </c>
      <c r="Q114" s="155"/>
      <c r="R114" s="155"/>
      <c r="S114" s="155"/>
      <c r="T114" s="155"/>
      <c r="U114" s="155"/>
      <c r="V114" s="155"/>
      <c r="W114" s="155"/>
      <c r="X114" s="155"/>
      <c r="Y114" s="155"/>
      <c r="Z114" s="155"/>
    </row>
    <row r="115" spans="1:26" x14ac:dyDescent="0.3">
      <c r="A115" s="156">
        <v>40</v>
      </c>
      <c r="B115" s="99" t="s">
        <v>139</v>
      </c>
      <c r="C115" s="155">
        <v>1214</v>
      </c>
      <c r="D115" s="155">
        <v>166</v>
      </c>
      <c r="E115" s="155"/>
      <c r="F115" s="155">
        <v>33</v>
      </c>
      <c r="G115" s="155">
        <v>1015</v>
      </c>
      <c r="H115" s="155"/>
      <c r="I115" s="155"/>
      <c r="J115" s="155"/>
      <c r="K115" s="155"/>
      <c r="L115" s="155"/>
      <c r="M115" s="155"/>
      <c r="N115" s="155"/>
      <c r="O115" s="155"/>
      <c r="P115" s="155"/>
      <c r="Q115" s="155"/>
      <c r="R115" s="155"/>
      <c r="S115" s="155"/>
      <c r="T115" s="155"/>
      <c r="U115" s="155"/>
      <c r="V115" s="155"/>
      <c r="W115" s="155"/>
      <c r="X115" s="155"/>
      <c r="Y115" s="155"/>
      <c r="Z115" s="155">
        <v>1015</v>
      </c>
    </row>
    <row r="116" spans="1:26" s="157" customFormat="1" ht="37.5" x14ac:dyDescent="0.3">
      <c r="A116" s="164" t="s">
        <v>20</v>
      </c>
      <c r="B116" s="60" t="s">
        <v>235</v>
      </c>
      <c r="C116" s="165"/>
      <c r="D116" s="165"/>
      <c r="E116" s="165"/>
      <c r="F116" s="165"/>
      <c r="G116" s="165">
        <v>11087</v>
      </c>
      <c r="H116" s="165">
        <v>153</v>
      </c>
      <c r="I116" s="165">
        <v>0</v>
      </c>
      <c r="J116" s="165">
        <v>153</v>
      </c>
      <c r="K116" s="165">
        <v>0</v>
      </c>
      <c r="L116" s="165">
        <v>0</v>
      </c>
      <c r="M116" s="165">
        <v>0</v>
      </c>
      <c r="N116" s="165">
        <v>0</v>
      </c>
      <c r="O116" s="165">
        <v>0</v>
      </c>
      <c r="P116" s="165">
        <v>0</v>
      </c>
      <c r="Q116" s="165">
        <v>0</v>
      </c>
      <c r="R116" s="165">
        <v>0</v>
      </c>
      <c r="S116" s="165">
        <v>0</v>
      </c>
      <c r="T116" s="165">
        <v>4825</v>
      </c>
      <c r="U116" s="165">
        <v>2180</v>
      </c>
      <c r="V116" s="165">
        <v>2353</v>
      </c>
      <c r="W116" s="165">
        <v>0</v>
      </c>
      <c r="X116" s="165">
        <v>576</v>
      </c>
      <c r="Y116" s="165">
        <v>1000</v>
      </c>
      <c r="Z116" s="165">
        <v>0</v>
      </c>
    </row>
    <row r="117" spans="1:26" x14ac:dyDescent="0.3">
      <c r="A117" s="156">
        <v>1</v>
      </c>
      <c r="B117" s="59" t="s">
        <v>119</v>
      </c>
      <c r="C117" s="155"/>
      <c r="D117" s="155"/>
      <c r="E117" s="155"/>
      <c r="F117" s="155"/>
      <c r="G117" s="155">
        <v>8715</v>
      </c>
      <c r="H117" s="155">
        <v>0</v>
      </c>
      <c r="I117" s="155"/>
      <c r="J117" s="155"/>
      <c r="K117" s="155"/>
      <c r="L117" s="155"/>
      <c r="M117" s="155"/>
      <c r="N117" s="155"/>
      <c r="O117" s="155"/>
      <c r="P117" s="155"/>
      <c r="Q117" s="155"/>
      <c r="R117" s="155"/>
      <c r="S117" s="155"/>
      <c r="T117" s="155">
        <v>4825</v>
      </c>
      <c r="U117" s="155">
        <v>2180</v>
      </c>
      <c r="V117" s="155">
        <v>1710</v>
      </c>
      <c r="W117" s="155"/>
      <c r="X117" s="155"/>
      <c r="Y117" s="155"/>
      <c r="Z117" s="155"/>
    </row>
    <row r="118" spans="1:26" x14ac:dyDescent="0.3">
      <c r="A118" s="156"/>
      <c r="B118" s="99" t="s">
        <v>236</v>
      </c>
      <c r="C118" s="155"/>
      <c r="D118" s="155"/>
      <c r="E118" s="155"/>
      <c r="F118" s="155"/>
      <c r="G118" s="155">
        <v>2180</v>
      </c>
      <c r="H118" s="155">
        <v>0</v>
      </c>
      <c r="I118" s="155"/>
      <c r="J118" s="155"/>
      <c r="K118" s="155"/>
      <c r="L118" s="155"/>
      <c r="M118" s="155"/>
      <c r="N118" s="155"/>
      <c r="O118" s="155"/>
      <c r="P118" s="155"/>
      <c r="Q118" s="155"/>
      <c r="R118" s="155"/>
      <c r="S118" s="155"/>
      <c r="T118" s="155"/>
      <c r="U118" s="155">
        <v>2180</v>
      </c>
      <c r="V118" s="155"/>
      <c r="W118" s="155"/>
      <c r="X118" s="155"/>
      <c r="Y118" s="155"/>
      <c r="Z118" s="155"/>
    </row>
    <row r="119" spans="1:26" ht="31.5" x14ac:dyDescent="0.3">
      <c r="A119" s="156"/>
      <c r="B119" s="99" t="s">
        <v>242</v>
      </c>
      <c r="C119" s="155"/>
      <c r="D119" s="155"/>
      <c r="E119" s="155"/>
      <c r="F119" s="155"/>
      <c r="G119" s="155">
        <v>1710</v>
      </c>
      <c r="H119" s="155">
        <v>0</v>
      </c>
      <c r="I119" s="155"/>
      <c r="J119" s="155"/>
      <c r="K119" s="155"/>
      <c r="L119" s="155"/>
      <c r="M119" s="155"/>
      <c r="N119" s="155"/>
      <c r="O119" s="155"/>
      <c r="P119" s="155"/>
      <c r="Q119" s="155"/>
      <c r="R119" s="155"/>
      <c r="S119" s="155"/>
      <c r="T119" s="155"/>
      <c r="U119" s="155"/>
      <c r="V119" s="155">
        <v>1710</v>
      </c>
      <c r="W119" s="155"/>
      <c r="X119" s="155"/>
      <c r="Y119" s="155"/>
      <c r="Z119" s="155"/>
    </row>
    <row r="120" spans="1:26" ht="31.5" x14ac:dyDescent="0.3">
      <c r="A120" s="156"/>
      <c r="B120" s="99" t="s">
        <v>237</v>
      </c>
      <c r="C120" s="155"/>
      <c r="D120" s="155"/>
      <c r="E120" s="155"/>
      <c r="F120" s="155"/>
      <c r="G120" s="155">
        <v>4825</v>
      </c>
      <c r="H120" s="155">
        <v>0</v>
      </c>
      <c r="I120" s="155"/>
      <c r="J120" s="155"/>
      <c r="K120" s="155"/>
      <c r="L120" s="155"/>
      <c r="M120" s="155"/>
      <c r="N120" s="155"/>
      <c r="O120" s="155"/>
      <c r="P120" s="155"/>
      <c r="Q120" s="155"/>
      <c r="R120" s="155"/>
      <c r="S120" s="155"/>
      <c r="T120" s="155">
        <v>4825</v>
      </c>
      <c r="U120" s="155"/>
      <c r="V120" s="155"/>
      <c r="W120" s="155"/>
      <c r="X120" s="155"/>
      <c r="Y120" s="155"/>
      <c r="Z120" s="155"/>
    </row>
    <row r="121" spans="1:26" x14ac:dyDescent="0.3">
      <c r="A121" s="156">
        <v>2</v>
      </c>
      <c r="B121" s="59" t="s">
        <v>124</v>
      </c>
      <c r="C121" s="155"/>
      <c r="D121" s="155"/>
      <c r="E121" s="155"/>
      <c r="F121" s="155"/>
      <c r="G121" s="155">
        <v>576</v>
      </c>
      <c r="H121" s="155">
        <v>0</v>
      </c>
      <c r="I121" s="155"/>
      <c r="J121" s="155"/>
      <c r="K121" s="155"/>
      <c r="L121" s="155"/>
      <c r="M121" s="155"/>
      <c r="N121" s="155"/>
      <c r="O121" s="155"/>
      <c r="P121" s="155"/>
      <c r="Q121" s="155"/>
      <c r="R121" s="155"/>
      <c r="S121" s="155"/>
      <c r="T121" s="155"/>
      <c r="U121" s="155"/>
      <c r="V121" s="155"/>
      <c r="W121" s="155"/>
      <c r="X121" s="155">
        <v>576</v>
      </c>
      <c r="Y121" s="155"/>
      <c r="Z121" s="155"/>
    </row>
    <row r="122" spans="1:26" ht="37.5" x14ac:dyDescent="0.3">
      <c r="A122" s="156"/>
      <c r="B122" s="59" t="s">
        <v>238</v>
      </c>
      <c r="C122" s="155"/>
      <c r="D122" s="155"/>
      <c r="E122" s="155"/>
      <c r="F122" s="155"/>
      <c r="G122" s="155">
        <v>576</v>
      </c>
      <c r="H122" s="155">
        <v>0</v>
      </c>
      <c r="I122" s="155"/>
      <c r="J122" s="155"/>
      <c r="K122" s="155"/>
      <c r="L122" s="155"/>
      <c r="M122" s="155"/>
      <c r="N122" s="155"/>
      <c r="O122" s="155"/>
      <c r="P122" s="155"/>
      <c r="Q122" s="155"/>
      <c r="R122" s="155"/>
      <c r="S122" s="155"/>
      <c r="T122" s="155"/>
      <c r="U122" s="155"/>
      <c r="V122" s="155"/>
      <c r="W122" s="155"/>
      <c r="X122" s="155">
        <v>576</v>
      </c>
      <c r="Y122" s="155"/>
      <c r="Z122" s="155"/>
    </row>
    <row r="123" spans="1:26" x14ac:dyDescent="0.3">
      <c r="A123" s="156">
        <v>3</v>
      </c>
      <c r="B123" s="59" t="s">
        <v>174</v>
      </c>
      <c r="C123" s="155"/>
      <c r="D123" s="155"/>
      <c r="E123" s="155"/>
      <c r="F123" s="155"/>
      <c r="G123" s="155">
        <v>153</v>
      </c>
      <c r="H123" s="155">
        <v>153</v>
      </c>
      <c r="I123" s="155"/>
      <c r="J123" s="155">
        <v>153</v>
      </c>
      <c r="K123" s="155"/>
      <c r="L123" s="155"/>
      <c r="M123" s="155"/>
      <c r="N123" s="155"/>
      <c r="O123" s="155"/>
      <c r="P123" s="155"/>
      <c r="Q123" s="155"/>
      <c r="R123" s="155"/>
      <c r="S123" s="155"/>
      <c r="T123" s="155"/>
      <c r="U123" s="155"/>
      <c r="V123" s="155"/>
      <c r="W123" s="155"/>
      <c r="X123" s="155"/>
      <c r="Y123" s="155"/>
      <c r="Z123" s="155"/>
    </row>
    <row r="124" spans="1:26" ht="37.5" x14ac:dyDescent="0.3">
      <c r="A124" s="156"/>
      <c r="B124" s="59" t="s">
        <v>239</v>
      </c>
      <c r="C124" s="155"/>
      <c r="D124" s="155"/>
      <c r="E124" s="155"/>
      <c r="F124" s="155"/>
      <c r="G124" s="155">
        <v>153</v>
      </c>
      <c r="H124" s="155">
        <v>153</v>
      </c>
      <c r="I124" s="155"/>
      <c r="J124" s="155">
        <v>153</v>
      </c>
      <c r="K124" s="155"/>
      <c r="L124" s="155"/>
      <c r="M124" s="155"/>
      <c r="N124" s="155"/>
      <c r="O124" s="155"/>
      <c r="P124" s="155"/>
      <c r="Q124" s="155"/>
      <c r="R124" s="155"/>
      <c r="S124" s="155"/>
      <c r="T124" s="155"/>
      <c r="U124" s="155"/>
      <c r="V124" s="155"/>
      <c r="W124" s="155"/>
      <c r="X124" s="155"/>
      <c r="Y124" s="155"/>
      <c r="Z124" s="155"/>
    </row>
    <row r="125" spans="1:26" x14ac:dyDescent="0.3">
      <c r="A125" s="156">
        <v>4</v>
      </c>
      <c r="B125" s="59" t="s">
        <v>176</v>
      </c>
      <c r="C125" s="155"/>
      <c r="D125" s="155"/>
      <c r="E125" s="155"/>
      <c r="F125" s="155"/>
      <c r="G125" s="155">
        <v>1000</v>
      </c>
      <c r="H125" s="155">
        <v>0</v>
      </c>
      <c r="I125" s="155"/>
      <c r="J125" s="155"/>
      <c r="K125" s="155"/>
      <c r="L125" s="155"/>
      <c r="M125" s="155"/>
      <c r="N125" s="155"/>
      <c r="O125" s="155"/>
      <c r="P125" s="155"/>
      <c r="Q125" s="155"/>
      <c r="R125" s="155"/>
      <c r="S125" s="155"/>
      <c r="T125" s="155"/>
      <c r="U125" s="155"/>
      <c r="V125" s="155"/>
      <c r="W125" s="155"/>
      <c r="X125" s="155"/>
      <c r="Y125" s="155">
        <v>1000</v>
      </c>
      <c r="Z125" s="155"/>
    </row>
    <row r="126" spans="1:26" x14ac:dyDescent="0.3">
      <c r="A126" s="156"/>
      <c r="B126" s="59" t="s">
        <v>240</v>
      </c>
      <c r="C126" s="155"/>
      <c r="D126" s="155"/>
      <c r="E126" s="155"/>
      <c r="F126" s="155"/>
      <c r="G126" s="155">
        <v>1000</v>
      </c>
      <c r="H126" s="155">
        <v>0</v>
      </c>
      <c r="I126" s="155"/>
      <c r="J126" s="155"/>
      <c r="K126" s="155"/>
      <c r="L126" s="155"/>
      <c r="M126" s="155"/>
      <c r="N126" s="155"/>
      <c r="O126" s="155"/>
      <c r="P126" s="155"/>
      <c r="Q126" s="155"/>
      <c r="R126" s="155"/>
      <c r="S126" s="155"/>
      <c r="T126" s="155"/>
      <c r="U126" s="155"/>
      <c r="V126" s="155"/>
      <c r="W126" s="155"/>
      <c r="X126" s="155"/>
      <c r="Y126" s="155">
        <v>1000</v>
      </c>
      <c r="Z126" s="155"/>
    </row>
    <row r="127" spans="1:26" x14ac:dyDescent="0.3">
      <c r="A127" s="156">
        <v>5</v>
      </c>
      <c r="B127" s="59" t="s">
        <v>178</v>
      </c>
      <c r="C127" s="155"/>
      <c r="D127" s="155"/>
      <c r="E127" s="155"/>
      <c r="F127" s="155"/>
      <c r="G127" s="155">
        <v>250</v>
      </c>
      <c r="H127" s="155">
        <v>0</v>
      </c>
      <c r="I127" s="155"/>
      <c r="J127" s="155"/>
      <c r="K127" s="155"/>
      <c r="L127" s="155"/>
      <c r="M127" s="155"/>
      <c r="N127" s="155"/>
      <c r="O127" s="155"/>
      <c r="P127" s="155"/>
      <c r="Q127" s="155"/>
      <c r="R127" s="155"/>
      <c r="S127" s="155"/>
      <c r="T127" s="155"/>
      <c r="U127" s="155"/>
      <c r="V127" s="155">
        <v>250</v>
      </c>
      <c r="W127" s="155"/>
      <c r="X127" s="155"/>
      <c r="Y127" s="155"/>
      <c r="Z127" s="155"/>
    </row>
    <row r="128" spans="1:26" ht="37.5" x14ac:dyDescent="0.3">
      <c r="A128" s="156"/>
      <c r="B128" s="59" t="s">
        <v>241</v>
      </c>
      <c r="C128" s="155"/>
      <c r="D128" s="155"/>
      <c r="E128" s="155"/>
      <c r="F128" s="155"/>
      <c r="G128" s="155">
        <v>250</v>
      </c>
      <c r="H128" s="155">
        <v>0</v>
      </c>
      <c r="I128" s="155"/>
      <c r="J128" s="155"/>
      <c r="K128" s="155"/>
      <c r="L128" s="155"/>
      <c r="M128" s="155"/>
      <c r="N128" s="155"/>
      <c r="O128" s="155"/>
      <c r="P128" s="155"/>
      <c r="Q128" s="155"/>
      <c r="R128" s="155"/>
      <c r="S128" s="155"/>
      <c r="T128" s="155"/>
      <c r="U128" s="155"/>
      <c r="V128" s="155">
        <v>250</v>
      </c>
      <c r="W128" s="155"/>
      <c r="X128" s="155"/>
      <c r="Y128" s="155"/>
      <c r="Z128" s="155"/>
    </row>
    <row r="129" spans="1:26" x14ac:dyDescent="0.3">
      <c r="A129" s="156">
        <v>6</v>
      </c>
      <c r="B129" s="59" t="s">
        <v>243</v>
      </c>
      <c r="C129" s="155"/>
      <c r="D129" s="155"/>
      <c r="E129" s="155"/>
      <c r="F129" s="155"/>
      <c r="G129" s="155">
        <v>393</v>
      </c>
      <c r="H129" s="155">
        <v>0</v>
      </c>
      <c r="I129" s="155"/>
      <c r="J129" s="155"/>
      <c r="K129" s="155"/>
      <c r="L129" s="155"/>
      <c r="M129" s="155"/>
      <c r="N129" s="155"/>
      <c r="O129" s="155"/>
      <c r="P129" s="155"/>
      <c r="Q129" s="155"/>
      <c r="R129" s="155"/>
      <c r="S129" s="155"/>
      <c r="T129" s="155"/>
      <c r="U129" s="155"/>
      <c r="V129" s="155">
        <v>393</v>
      </c>
      <c r="W129" s="155"/>
      <c r="X129" s="155"/>
      <c r="Y129" s="155"/>
      <c r="Z129" s="155"/>
    </row>
    <row r="130" spans="1:26" ht="37.5" x14ac:dyDescent="0.3">
      <c r="A130" s="156"/>
      <c r="B130" s="59" t="s">
        <v>244</v>
      </c>
      <c r="C130" s="155"/>
      <c r="D130" s="155"/>
      <c r="E130" s="155"/>
      <c r="F130" s="155"/>
      <c r="G130" s="155">
        <v>393</v>
      </c>
      <c r="H130" s="155">
        <v>0</v>
      </c>
      <c r="I130" s="155"/>
      <c r="J130" s="155"/>
      <c r="K130" s="155"/>
      <c r="L130" s="155"/>
      <c r="M130" s="155"/>
      <c r="N130" s="155"/>
      <c r="O130" s="155"/>
      <c r="P130" s="155"/>
      <c r="Q130" s="155"/>
      <c r="R130" s="155"/>
      <c r="S130" s="155"/>
      <c r="T130" s="155"/>
      <c r="U130" s="155"/>
      <c r="V130" s="155">
        <v>393</v>
      </c>
      <c r="W130" s="155"/>
      <c r="X130" s="155"/>
      <c r="Y130" s="155"/>
      <c r="Z130" s="155"/>
    </row>
    <row r="131" spans="1:26" x14ac:dyDescent="0.3">
      <c r="A131" s="156">
        <v>7</v>
      </c>
      <c r="B131" s="59" t="s">
        <v>245</v>
      </c>
      <c r="C131" s="155"/>
      <c r="D131" s="155"/>
      <c r="E131" s="155"/>
      <c r="F131" s="155"/>
      <c r="G131" s="155">
        <v>930</v>
      </c>
      <c r="H131" s="155">
        <v>930</v>
      </c>
      <c r="I131" s="155"/>
      <c r="J131" s="155"/>
      <c r="K131" s="155"/>
      <c r="L131" s="155">
        <v>930</v>
      </c>
      <c r="M131" s="155"/>
      <c r="N131" s="155"/>
      <c r="O131" s="155"/>
      <c r="P131" s="155"/>
      <c r="Q131" s="155"/>
      <c r="R131" s="155"/>
      <c r="S131" s="155"/>
      <c r="T131" s="155"/>
      <c r="U131" s="155"/>
      <c r="V131" s="155"/>
      <c r="W131" s="155"/>
      <c r="X131" s="155"/>
      <c r="Y131" s="155"/>
      <c r="Z131" s="155"/>
    </row>
    <row r="132" spans="1:26" ht="37.5" x14ac:dyDescent="0.3">
      <c r="A132" s="156"/>
      <c r="B132" s="59" t="s">
        <v>246</v>
      </c>
      <c r="C132" s="155"/>
      <c r="D132" s="155"/>
      <c r="E132" s="155"/>
      <c r="F132" s="155"/>
      <c r="G132" s="155">
        <v>930</v>
      </c>
      <c r="H132" s="155">
        <v>930</v>
      </c>
      <c r="I132" s="155"/>
      <c r="J132" s="155"/>
      <c r="K132" s="155"/>
      <c r="L132" s="155">
        <v>930</v>
      </c>
      <c r="M132" s="155"/>
      <c r="N132" s="155"/>
      <c r="O132" s="155"/>
      <c r="P132" s="155"/>
      <c r="Q132" s="155"/>
      <c r="R132" s="155"/>
      <c r="S132" s="155"/>
      <c r="T132" s="155"/>
      <c r="U132" s="155"/>
      <c r="V132" s="155"/>
      <c r="W132" s="155"/>
      <c r="X132" s="155"/>
      <c r="Y132" s="155"/>
      <c r="Z132" s="155"/>
    </row>
    <row r="133" spans="1:26" x14ac:dyDescent="0.3">
      <c r="A133" s="156">
        <v>8</v>
      </c>
      <c r="B133" s="59" t="s">
        <v>222</v>
      </c>
      <c r="C133" s="155"/>
      <c r="D133" s="155"/>
      <c r="E133" s="155"/>
      <c r="F133" s="155"/>
      <c r="G133" s="155">
        <v>1606</v>
      </c>
      <c r="H133" s="155"/>
      <c r="I133" s="155"/>
      <c r="J133" s="155"/>
      <c r="K133" s="155"/>
      <c r="L133" s="155"/>
      <c r="M133" s="155"/>
      <c r="N133" s="155"/>
      <c r="O133" s="155"/>
      <c r="P133" s="155"/>
      <c r="Q133" s="155"/>
      <c r="R133" s="155"/>
      <c r="S133" s="155"/>
      <c r="T133" s="155"/>
      <c r="U133" s="155"/>
      <c r="V133" s="155"/>
      <c r="W133" s="155"/>
      <c r="X133" s="155">
        <v>1606</v>
      </c>
      <c r="Y133" s="155"/>
      <c r="Z133" s="155"/>
    </row>
    <row r="134" spans="1:26" ht="37.5" x14ac:dyDescent="0.3">
      <c r="A134" s="156"/>
      <c r="B134" s="166" t="s">
        <v>247</v>
      </c>
      <c r="C134" s="155"/>
      <c r="D134" s="155"/>
      <c r="E134" s="155"/>
      <c r="F134" s="155"/>
      <c r="G134" s="155">
        <v>1606</v>
      </c>
      <c r="H134" s="155"/>
      <c r="I134" s="155"/>
      <c r="J134" s="155"/>
      <c r="K134" s="155"/>
      <c r="L134" s="155"/>
      <c r="M134" s="155"/>
      <c r="N134" s="155"/>
      <c r="O134" s="155"/>
      <c r="P134" s="155"/>
      <c r="Q134" s="155"/>
      <c r="R134" s="155"/>
      <c r="S134" s="155"/>
      <c r="T134" s="155"/>
      <c r="U134" s="155"/>
      <c r="V134" s="155"/>
      <c r="W134" s="155"/>
      <c r="X134" s="155">
        <v>1606</v>
      </c>
      <c r="Y134" s="155"/>
      <c r="Z134" s="155"/>
    </row>
  </sheetData>
  <autoFilter ref="A7:Z134"/>
  <mergeCells count="23">
    <mergeCell ref="Y5:Y6"/>
    <mergeCell ref="S5:S6"/>
    <mergeCell ref="G5:G6"/>
    <mergeCell ref="H5:H6"/>
    <mergeCell ref="I5:P5"/>
    <mergeCell ref="Q5:Q6"/>
    <mergeCell ref="R5:R6"/>
    <mergeCell ref="Y4:Z4"/>
    <mergeCell ref="Y1:Z1"/>
    <mergeCell ref="G3:W3"/>
    <mergeCell ref="F5:F6"/>
    <mergeCell ref="A5:A6"/>
    <mergeCell ref="B5:B6"/>
    <mergeCell ref="C5:C6"/>
    <mergeCell ref="D5:D6"/>
    <mergeCell ref="E5:E6"/>
    <mergeCell ref="Z5:Z6"/>
    <mergeCell ref="G2:W2"/>
    <mergeCell ref="T5:T6"/>
    <mergeCell ref="U5:U6"/>
    <mergeCell ref="V5:V6"/>
    <mergeCell ref="W5:W6"/>
    <mergeCell ref="X5:X6"/>
  </mergeCells>
  <pageMargins left="0.4" right="0.4" top="0.86" bottom="0.36" header="0.83" footer="0.3"/>
  <pageSetup paperSize="9" scale="65"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9"/>
  <sheetViews>
    <sheetView tabSelected="1" zoomScale="85" zoomScaleNormal="85" workbookViewId="0">
      <pane xSplit="2" ySplit="5" topLeftCell="C87" activePane="bottomRight" state="frozen"/>
      <selection sqref="A1:H1"/>
      <selection pane="topRight" sqref="A1:H1"/>
      <selection pane="bottomLeft" sqref="A1:H1"/>
      <selection pane="bottomRight" activeCell="F4" sqref="F4:F5"/>
    </sheetView>
  </sheetViews>
  <sheetFormatPr defaultRowHeight="15.75" x14ac:dyDescent="0.3"/>
  <cols>
    <col min="1" max="1" width="6.77734375" style="270" customWidth="1"/>
    <col min="2" max="2" width="15.5546875" style="270" customWidth="1"/>
    <col min="3" max="3" width="8.5546875" style="270" customWidth="1"/>
    <col min="4" max="4" width="7.88671875" style="271" customWidth="1"/>
    <col min="5" max="5" width="8.88671875" style="271"/>
    <col min="6" max="6" width="9.77734375" style="270" customWidth="1"/>
    <col min="7" max="7" width="8.33203125" style="273" customWidth="1"/>
    <col min="8" max="8" width="7.77734375" style="273" customWidth="1"/>
    <col min="9" max="9" width="8.44140625" style="273" bestFit="1" customWidth="1"/>
    <col min="10" max="10" width="7.21875" style="273" bestFit="1" customWidth="1"/>
    <col min="11" max="11" width="9.44140625" style="273" bestFit="1" customWidth="1"/>
    <col min="12" max="12" width="8.33203125" style="273" customWidth="1"/>
    <col min="13" max="14" width="8.33203125" style="274" customWidth="1"/>
    <col min="15" max="15" width="7.109375" style="275" hidden="1" customWidth="1"/>
    <col min="16" max="17" width="8.44140625" style="273" bestFit="1" customWidth="1"/>
    <col min="18" max="18" width="8.77734375" style="273" customWidth="1"/>
    <col min="19" max="16384" width="8.88671875" style="270"/>
  </cols>
  <sheetData>
    <row r="1" spans="1:18" s="269" customFormat="1" x14ac:dyDescent="0.3">
      <c r="A1" s="396" t="s">
        <v>393</v>
      </c>
      <c r="B1" s="396"/>
      <c r="C1" s="396"/>
      <c r="D1" s="396"/>
      <c r="E1" s="396"/>
      <c r="F1" s="396"/>
      <c r="G1" s="396"/>
      <c r="H1" s="396"/>
      <c r="I1" s="396"/>
      <c r="J1" s="396"/>
      <c r="K1" s="396"/>
      <c r="L1" s="396"/>
      <c r="M1" s="396"/>
      <c r="N1" s="396"/>
      <c r="O1" s="396"/>
      <c r="P1" s="396"/>
      <c r="Q1" s="396"/>
      <c r="R1" s="396"/>
    </row>
    <row r="2" spans="1:18" x14ac:dyDescent="0.25">
      <c r="A2" s="397" t="str">
        <f>+'Giao chi tie'!G3</f>
        <v>(Kèm theo  Tờ trình số 253/TTr-UBND ngày  04/12/2023 của UBND huyện )</v>
      </c>
      <c r="B2" s="397"/>
      <c r="C2" s="397"/>
      <c r="D2" s="397"/>
      <c r="E2" s="397"/>
      <c r="F2" s="397"/>
      <c r="G2" s="397"/>
      <c r="H2" s="397"/>
      <c r="I2" s="397"/>
      <c r="J2" s="397"/>
      <c r="K2" s="397"/>
      <c r="L2" s="397"/>
      <c r="M2" s="397"/>
      <c r="N2" s="397"/>
      <c r="O2" s="397"/>
      <c r="P2" s="397"/>
      <c r="Q2" s="397"/>
      <c r="R2" s="397"/>
    </row>
    <row r="3" spans="1:18" x14ac:dyDescent="0.3">
      <c r="F3" s="272"/>
      <c r="Q3" s="398" t="s">
        <v>0</v>
      </c>
      <c r="R3" s="398"/>
    </row>
    <row r="4" spans="1:18" ht="15" customHeight="1" x14ac:dyDescent="0.3">
      <c r="A4" s="399" t="s">
        <v>1</v>
      </c>
      <c r="B4" s="399" t="s">
        <v>143</v>
      </c>
      <c r="C4" s="400" t="s">
        <v>394</v>
      </c>
      <c r="D4" s="401" t="s">
        <v>100</v>
      </c>
      <c r="E4" s="401"/>
      <c r="F4" s="402" t="s">
        <v>442</v>
      </c>
      <c r="G4" s="403" t="s">
        <v>100</v>
      </c>
      <c r="H4" s="403"/>
      <c r="I4" s="403"/>
      <c r="J4" s="403"/>
      <c r="K4" s="276"/>
      <c r="L4" s="404" t="s">
        <v>395</v>
      </c>
      <c r="M4" s="405" t="s">
        <v>396</v>
      </c>
      <c r="N4" s="405"/>
      <c r="O4" s="406" t="s">
        <v>397</v>
      </c>
      <c r="P4" s="408" t="s">
        <v>398</v>
      </c>
      <c r="Q4" s="404" t="s">
        <v>399</v>
      </c>
      <c r="R4" s="406" t="s">
        <v>400</v>
      </c>
    </row>
    <row r="5" spans="1:18" s="281" customFormat="1" ht="108" customHeight="1" x14ac:dyDescent="0.3">
      <c r="A5" s="399"/>
      <c r="B5" s="399"/>
      <c r="C5" s="400"/>
      <c r="D5" s="277" t="s">
        <v>401</v>
      </c>
      <c r="E5" s="277" t="s">
        <v>402</v>
      </c>
      <c r="F5" s="402"/>
      <c r="G5" s="278" t="s">
        <v>403</v>
      </c>
      <c r="H5" s="279" t="s">
        <v>404</v>
      </c>
      <c r="I5" s="279" t="s">
        <v>405</v>
      </c>
      <c r="J5" s="279" t="s">
        <v>406</v>
      </c>
      <c r="K5" s="279" t="s">
        <v>407</v>
      </c>
      <c r="L5" s="404"/>
      <c r="M5" s="280" t="s">
        <v>408</v>
      </c>
      <c r="N5" s="280" t="s">
        <v>409</v>
      </c>
      <c r="O5" s="407"/>
      <c r="P5" s="408"/>
      <c r="Q5" s="404"/>
      <c r="R5" s="407"/>
    </row>
    <row r="6" spans="1:18" ht="23.25" customHeight="1" x14ac:dyDescent="0.3">
      <c r="A6" s="282"/>
      <c r="B6" s="283" t="s">
        <v>108</v>
      </c>
      <c r="C6" s="284">
        <f t="shared" ref="C6:R6" si="0">+C7+C32+C56+C81+C82+C83+C86</f>
        <v>17784</v>
      </c>
      <c r="D6" s="285">
        <f t="shared" si="0"/>
        <v>17782.903000000002</v>
      </c>
      <c r="E6" s="285">
        <f t="shared" si="0"/>
        <v>1.0970000000000004</v>
      </c>
      <c r="F6" s="284">
        <f t="shared" si="0"/>
        <v>426720.79268292687</v>
      </c>
      <c r="G6" s="286">
        <f t="shared" si="0"/>
        <v>315452</v>
      </c>
      <c r="H6" s="286">
        <f t="shared" si="0"/>
        <v>85718.792682926825</v>
      </c>
      <c r="I6" s="286">
        <f t="shared" si="0"/>
        <v>3200</v>
      </c>
      <c r="J6" s="286">
        <f t="shared" si="0"/>
        <v>350</v>
      </c>
      <c r="K6" s="286">
        <f t="shared" si="0"/>
        <v>22000</v>
      </c>
      <c r="L6" s="286">
        <f t="shared" si="0"/>
        <v>408938</v>
      </c>
      <c r="M6" s="286">
        <f t="shared" si="0"/>
        <v>7115</v>
      </c>
      <c r="N6" s="286">
        <f t="shared" si="0"/>
        <v>10669</v>
      </c>
      <c r="O6" s="286">
        <f t="shared" si="0"/>
        <v>0</v>
      </c>
      <c r="P6" s="286">
        <f t="shared" si="0"/>
        <v>5285</v>
      </c>
      <c r="Q6" s="286">
        <f t="shared" si="0"/>
        <v>3210</v>
      </c>
      <c r="R6" s="286">
        <f t="shared" si="0"/>
        <v>411118</v>
      </c>
    </row>
    <row r="7" spans="1:18" ht="23.25" customHeight="1" x14ac:dyDescent="0.3">
      <c r="A7" s="287" t="s">
        <v>8</v>
      </c>
      <c r="B7" s="288" t="s">
        <v>410</v>
      </c>
      <c r="C7" s="289">
        <f t="shared" ref="C7" si="1">SUM(C8:C31)</f>
        <v>10915</v>
      </c>
      <c r="D7" s="290">
        <f t="shared" ref="D7:R7" si="2">SUM(D8:D31)</f>
        <v>10914.428000000002</v>
      </c>
      <c r="E7" s="290">
        <f t="shared" si="2"/>
        <v>0.57200000000000029</v>
      </c>
      <c r="F7" s="289">
        <f t="shared" si="2"/>
        <v>117235.17073170735</v>
      </c>
      <c r="G7" s="286">
        <f t="shared" si="2"/>
        <v>98319</v>
      </c>
      <c r="H7" s="286">
        <f t="shared" si="2"/>
        <v>16966.17073170732</v>
      </c>
      <c r="I7" s="286">
        <f t="shared" si="2"/>
        <v>1600</v>
      </c>
      <c r="J7" s="286">
        <f t="shared" si="2"/>
        <v>0</v>
      </c>
      <c r="K7" s="286">
        <f t="shared" si="2"/>
        <v>350</v>
      </c>
      <c r="L7" s="286">
        <f t="shared" si="2"/>
        <v>106319</v>
      </c>
      <c r="M7" s="286">
        <f t="shared" si="2"/>
        <v>4368</v>
      </c>
      <c r="N7" s="286">
        <f t="shared" si="2"/>
        <v>6547</v>
      </c>
      <c r="O7" s="286">
        <f t="shared" si="2"/>
        <v>0</v>
      </c>
      <c r="P7" s="286">
        <f t="shared" si="2"/>
        <v>1040</v>
      </c>
      <c r="Q7" s="286">
        <f t="shared" si="2"/>
        <v>926</v>
      </c>
      <c r="R7" s="286">
        <f t="shared" si="2"/>
        <v>104353</v>
      </c>
    </row>
    <row r="8" spans="1:18" ht="23.25" customHeight="1" x14ac:dyDescent="0.3">
      <c r="A8" s="291">
        <v>1</v>
      </c>
      <c r="B8" s="292" t="s">
        <v>27</v>
      </c>
      <c r="C8" s="293">
        <v>388</v>
      </c>
      <c r="D8" s="294">
        <v>387.98500000000001</v>
      </c>
      <c r="E8" s="294">
        <v>1.4999999999999999E-2</v>
      </c>
      <c r="F8" s="295">
        <v>4910.0487804878048</v>
      </c>
      <c r="G8" s="296">
        <v>4194</v>
      </c>
      <c r="H8" s="296">
        <v>716.04878048780495</v>
      </c>
      <c r="I8" s="296">
        <v>0</v>
      </c>
      <c r="J8" s="296"/>
      <c r="K8" s="296">
        <v>0</v>
      </c>
      <c r="L8" s="296">
        <v>4522</v>
      </c>
      <c r="M8" s="297">
        <v>155</v>
      </c>
      <c r="N8" s="297">
        <v>233</v>
      </c>
      <c r="O8" s="276"/>
      <c r="P8" s="296">
        <v>48</v>
      </c>
      <c r="Q8" s="296">
        <v>39</v>
      </c>
      <c r="R8" s="296">
        <v>4435</v>
      </c>
    </row>
    <row r="9" spans="1:18" ht="23.25" customHeight="1" x14ac:dyDescent="0.3">
      <c r="A9" s="291">
        <v>2</v>
      </c>
      <c r="B9" s="292" t="s">
        <v>411</v>
      </c>
      <c r="C9" s="293">
        <v>629</v>
      </c>
      <c r="D9" s="294">
        <v>628.97</v>
      </c>
      <c r="E9" s="294">
        <v>0.03</v>
      </c>
      <c r="F9" s="295">
        <v>4509.6585365853662</v>
      </c>
      <c r="G9" s="296">
        <v>3852</v>
      </c>
      <c r="H9" s="296">
        <v>657.65853658536582</v>
      </c>
      <c r="I9" s="296">
        <v>0</v>
      </c>
      <c r="J9" s="296"/>
      <c r="K9" s="296">
        <v>0</v>
      </c>
      <c r="L9" s="296">
        <v>3881</v>
      </c>
      <c r="M9" s="297">
        <v>252</v>
      </c>
      <c r="N9" s="297">
        <v>377</v>
      </c>
      <c r="O9" s="276"/>
      <c r="P9" s="296">
        <v>28</v>
      </c>
      <c r="Q9" s="296">
        <v>34</v>
      </c>
      <c r="R9" s="296">
        <v>3819</v>
      </c>
    </row>
    <row r="10" spans="1:18" ht="23.25" customHeight="1" x14ac:dyDescent="0.3">
      <c r="A10" s="291">
        <v>3</v>
      </c>
      <c r="B10" s="292" t="s">
        <v>28</v>
      </c>
      <c r="C10" s="293">
        <v>644</v>
      </c>
      <c r="D10" s="294">
        <v>643.95000000000005</v>
      </c>
      <c r="E10" s="294">
        <v>0.05</v>
      </c>
      <c r="F10" s="295">
        <v>6851.1219512195121</v>
      </c>
      <c r="G10" s="296">
        <v>5852</v>
      </c>
      <c r="H10" s="296">
        <v>999.12195121951208</v>
      </c>
      <c r="I10" s="296">
        <v>0</v>
      </c>
      <c r="J10" s="296"/>
      <c r="K10" s="296">
        <v>0</v>
      </c>
      <c r="L10" s="296">
        <v>6207</v>
      </c>
      <c r="M10" s="297">
        <v>258</v>
      </c>
      <c r="N10" s="297">
        <v>386</v>
      </c>
      <c r="O10" s="276"/>
      <c r="P10" s="296">
        <v>61</v>
      </c>
      <c r="Q10" s="296">
        <v>54</v>
      </c>
      <c r="R10" s="296">
        <v>6092</v>
      </c>
    </row>
    <row r="11" spans="1:18" ht="23.25" customHeight="1" x14ac:dyDescent="0.3">
      <c r="A11" s="291">
        <v>4</v>
      </c>
      <c r="B11" s="292" t="s">
        <v>412</v>
      </c>
      <c r="C11" s="293">
        <v>241</v>
      </c>
      <c r="D11" s="294">
        <v>240.98699999999999</v>
      </c>
      <c r="E11" s="294">
        <v>1.2999999999999999E-2</v>
      </c>
      <c r="F11" s="295">
        <v>3359.6585365853662</v>
      </c>
      <c r="G11" s="296">
        <v>2827</v>
      </c>
      <c r="H11" s="296">
        <v>532.65853658536594</v>
      </c>
      <c r="I11" s="296">
        <v>0</v>
      </c>
      <c r="J11" s="296"/>
      <c r="K11" s="296">
        <v>0</v>
      </c>
      <c r="L11" s="296">
        <v>3119</v>
      </c>
      <c r="M11" s="297">
        <v>96</v>
      </c>
      <c r="N11" s="297">
        <v>145</v>
      </c>
      <c r="O11" s="276"/>
      <c r="P11" s="296">
        <v>39</v>
      </c>
      <c r="Q11" s="296">
        <v>27</v>
      </c>
      <c r="R11" s="296">
        <v>3053</v>
      </c>
    </row>
    <row r="12" spans="1:18" ht="23.25" customHeight="1" x14ac:dyDescent="0.3">
      <c r="A12" s="291">
        <v>5</v>
      </c>
      <c r="B12" s="292" t="s">
        <v>156</v>
      </c>
      <c r="C12" s="293">
        <v>393</v>
      </c>
      <c r="D12" s="294">
        <v>392.97300000000001</v>
      </c>
      <c r="E12" s="294">
        <v>2.7E-2</v>
      </c>
      <c r="F12" s="295">
        <v>5105.0243902439024</v>
      </c>
      <c r="G12" s="296">
        <v>4147</v>
      </c>
      <c r="H12" s="296">
        <v>708.02439024390242</v>
      </c>
      <c r="I12" s="296">
        <v>0</v>
      </c>
      <c r="J12" s="296"/>
      <c r="K12" s="296">
        <v>250</v>
      </c>
      <c r="L12" s="296">
        <v>4712</v>
      </c>
      <c r="M12" s="297">
        <v>157</v>
      </c>
      <c r="N12" s="297">
        <v>236</v>
      </c>
      <c r="O12" s="276"/>
      <c r="P12" s="296">
        <v>47</v>
      </c>
      <c r="Q12" s="296">
        <v>41</v>
      </c>
      <c r="R12" s="296">
        <v>4624</v>
      </c>
    </row>
    <row r="13" spans="1:18" ht="23.25" customHeight="1" x14ac:dyDescent="0.3">
      <c r="A13" s="291">
        <v>6</v>
      </c>
      <c r="B13" s="292" t="s">
        <v>31</v>
      </c>
      <c r="C13" s="293">
        <v>478</v>
      </c>
      <c r="D13" s="294">
        <v>477.98</v>
      </c>
      <c r="E13" s="294">
        <v>0.02</v>
      </c>
      <c r="F13" s="295">
        <v>5427.5121951219517</v>
      </c>
      <c r="G13" s="296">
        <v>4636</v>
      </c>
      <c r="H13" s="296">
        <v>791.51219512195121</v>
      </c>
      <c r="I13" s="296">
        <v>0</v>
      </c>
      <c r="J13" s="296"/>
      <c r="K13" s="296">
        <v>0</v>
      </c>
      <c r="L13" s="296">
        <v>4950</v>
      </c>
      <c r="M13" s="297">
        <v>191</v>
      </c>
      <c r="N13" s="297">
        <v>287</v>
      </c>
      <c r="O13" s="276"/>
      <c r="P13" s="296">
        <v>50</v>
      </c>
      <c r="Q13" s="296">
        <v>43</v>
      </c>
      <c r="R13" s="296">
        <v>4857</v>
      </c>
    </row>
    <row r="14" spans="1:18" ht="23.25" customHeight="1" x14ac:dyDescent="0.3">
      <c r="A14" s="291">
        <v>7</v>
      </c>
      <c r="B14" s="292" t="s">
        <v>32</v>
      </c>
      <c r="C14" s="293">
        <v>193</v>
      </c>
      <c r="D14" s="294">
        <v>192.988</v>
      </c>
      <c r="E14" s="294">
        <v>1.2E-2</v>
      </c>
      <c r="F14" s="295">
        <v>3014.439024390244</v>
      </c>
      <c r="G14" s="296">
        <v>2404</v>
      </c>
      <c r="H14" s="296">
        <v>410.4390243902439</v>
      </c>
      <c r="I14" s="296">
        <v>200</v>
      </c>
      <c r="J14" s="296"/>
      <c r="K14" s="296">
        <v>0</v>
      </c>
      <c r="L14" s="296">
        <v>2821</v>
      </c>
      <c r="M14" s="297">
        <v>77</v>
      </c>
      <c r="N14" s="297">
        <v>116</v>
      </c>
      <c r="O14" s="276"/>
      <c r="P14" s="296">
        <v>29</v>
      </c>
      <c r="Q14" s="296">
        <v>25</v>
      </c>
      <c r="R14" s="296">
        <v>2767</v>
      </c>
    </row>
    <row r="15" spans="1:18" ht="23.25" customHeight="1" x14ac:dyDescent="0.3">
      <c r="A15" s="291">
        <v>8</v>
      </c>
      <c r="B15" s="292" t="s">
        <v>33</v>
      </c>
      <c r="C15" s="293">
        <v>550</v>
      </c>
      <c r="D15" s="294">
        <v>549.98099999999999</v>
      </c>
      <c r="E15" s="294">
        <v>1.9E-2</v>
      </c>
      <c r="F15" s="295">
        <v>4810.3414634146338</v>
      </c>
      <c r="G15" s="296">
        <v>3938</v>
      </c>
      <c r="H15" s="296">
        <v>672.34146341463418</v>
      </c>
      <c r="I15" s="296">
        <v>200</v>
      </c>
      <c r="J15" s="296"/>
      <c r="K15" s="296">
        <v>0</v>
      </c>
      <c r="L15" s="296">
        <v>4260</v>
      </c>
      <c r="M15" s="297">
        <v>220</v>
      </c>
      <c r="N15" s="297">
        <v>330</v>
      </c>
      <c r="O15" s="276"/>
      <c r="P15" s="296">
        <v>34</v>
      </c>
      <c r="Q15" s="296">
        <v>37</v>
      </c>
      <c r="R15" s="296">
        <v>4189</v>
      </c>
    </row>
    <row r="16" spans="1:18" ht="23.25" customHeight="1" x14ac:dyDescent="0.3">
      <c r="A16" s="291">
        <v>9</v>
      </c>
      <c r="B16" s="292" t="s">
        <v>34</v>
      </c>
      <c r="C16" s="293">
        <v>322</v>
      </c>
      <c r="D16" s="294">
        <v>321.98399999999998</v>
      </c>
      <c r="E16" s="294">
        <v>1.6E-2</v>
      </c>
      <c r="F16" s="295">
        <v>4413.6585365853662</v>
      </c>
      <c r="G16" s="296">
        <v>3770</v>
      </c>
      <c r="H16" s="296">
        <v>643.65853658536582</v>
      </c>
      <c r="I16" s="296">
        <v>0</v>
      </c>
      <c r="J16" s="296"/>
      <c r="K16" s="296">
        <v>0</v>
      </c>
      <c r="L16" s="296">
        <v>4092</v>
      </c>
      <c r="M16" s="297">
        <v>129</v>
      </c>
      <c r="N16" s="297">
        <v>193</v>
      </c>
      <c r="O16" s="276"/>
      <c r="P16" s="296">
        <v>45</v>
      </c>
      <c r="Q16" s="296">
        <v>36</v>
      </c>
      <c r="R16" s="296">
        <v>4011</v>
      </c>
    </row>
    <row r="17" spans="1:18" ht="23.25" customHeight="1" x14ac:dyDescent="0.3">
      <c r="A17" s="291">
        <v>10</v>
      </c>
      <c r="B17" s="292" t="s">
        <v>413</v>
      </c>
      <c r="C17" s="293">
        <v>475</v>
      </c>
      <c r="D17" s="294">
        <v>474.97300000000001</v>
      </c>
      <c r="E17" s="294">
        <v>2.7E-2</v>
      </c>
      <c r="F17" s="295">
        <v>4951.3170731707314</v>
      </c>
      <c r="G17" s="296">
        <v>3973</v>
      </c>
      <c r="H17" s="296">
        <v>678.31707317073176</v>
      </c>
      <c r="I17" s="296">
        <v>200</v>
      </c>
      <c r="J17" s="296"/>
      <c r="K17" s="296">
        <v>100</v>
      </c>
      <c r="L17" s="296">
        <v>4476</v>
      </c>
      <c r="M17" s="297">
        <v>190</v>
      </c>
      <c r="N17" s="297">
        <v>285</v>
      </c>
      <c r="O17" s="276"/>
      <c r="P17" s="296">
        <v>39</v>
      </c>
      <c r="Q17" s="296">
        <v>39</v>
      </c>
      <c r="R17" s="296">
        <v>4398</v>
      </c>
    </row>
    <row r="18" spans="1:18" ht="23.25" customHeight="1" x14ac:dyDescent="0.3">
      <c r="A18" s="291">
        <v>11</v>
      </c>
      <c r="B18" s="292" t="s">
        <v>35</v>
      </c>
      <c r="C18" s="293">
        <v>469</v>
      </c>
      <c r="D18" s="294">
        <v>468.98200000000003</v>
      </c>
      <c r="E18" s="294">
        <v>1.7999999999999999E-2</v>
      </c>
      <c r="F18" s="295">
        <v>4965.1707317073169</v>
      </c>
      <c r="G18" s="296">
        <v>4224</v>
      </c>
      <c r="H18" s="296">
        <v>741.17073170731715</v>
      </c>
      <c r="I18" s="296">
        <v>0</v>
      </c>
      <c r="J18" s="296"/>
      <c r="K18" s="296">
        <v>0</v>
      </c>
      <c r="L18" s="296">
        <v>4496</v>
      </c>
      <c r="M18" s="297">
        <v>188</v>
      </c>
      <c r="N18" s="297">
        <v>281</v>
      </c>
      <c r="O18" s="276"/>
      <c r="P18" s="296">
        <v>46</v>
      </c>
      <c r="Q18" s="296">
        <v>39</v>
      </c>
      <c r="R18" s="296">
        <v>4411</v>
      </c>
    </row>
    <row r="19" spans="1:18" ht="23.25" customHeight="1" x14ac:dyDescent="0.3">
      <c r="A19" s="291">
        <v>12</v>
      </c>
      <c r="B19" s="292" t="s">
        <v>36</v>
      </c>
      <c r="C19" s="293">
        <v>529</v>
      </c>
      <c r="D19" s="294">
        <v>528.97799999999995</v>
      </c>
      <c r="E19" s="294">
        <v>2.1999999999999999E-2</v>
      </c>
      <c r="F19" s="295">
        <v>5029.4634146341468</v>
      </c>
      <c r="G19" s="296">
        <v>4296</v>
      </c>
      <c r="H19" s="296">
        <v>733.46341463414637</v>
      </c>
      <c r="I19" s="296">
        <v>0</v>
      </c>
      <c r="J19" s="296"/>
      <c r="K19" s="296">
        <v>0</v>
      </c>
      <c r="L19" s="296">
        <v>4500</v>
      </c>
      <c r="M19" s="297">
        <v>212</v>
      </c>
      <c r="N19" s="297">
        <v>317</v>
      </c>
      <c r="O19" s="276"/>
      <c r="P19" s="296">
        <v>42</v>
      </c>
      <c r="Q19" s="296">
        <v>39</v>
      </c>
      <c r="R19" s="296">
        <v>4419</v>
      </c>
    </row>
    <row r="20" spans="1:18" ht="23.25" customHeight="1" x14ac:dyDescent="0.3">
      <c r="A20" s="291">
        <v>13</v>
      </c>
      <c r="B20" s="292" t="s">
        <v>414</v>
      </c>
      <c r="C20" s="293">
        <v>367</v>
      </c>
      <c r="D20" s="294">
        <v>366.97899999999998</v>
      </c>
      <c r="E20" s="294">
        <v>2.1000000000000001E-2</v>
      </c>
      <c r="F20" s="295">
        <v>4448.7804878048782</v>
      </c>
      <c r="G20" s="296">
        <v>3800</v>
      </c>
      <c r="H20" s="296">
        <v>648.78048780487802</v>
      </c>
      <c r="I20" s="296">
        <v>0</v>
      </c>
      <c r="J20" s="296"/>
      <c r="K20" s="296">
        <v>0</v>
      </c>
      <c r="L20" s="296">
        <v>4082</v>
      </c>
      <c r="M20" s="297">
        <v>147</v>
      </c>
      <c r="N20" s="297">
        <v>220</v>
      </c>
      <c r="O20" s="276"/>
      <c r="P20" s="296">
        <v>43</v>
      </c>
      <c r="Q20" s="296">
        <v>36</v>
      </c>
      <c r="R20" s="296">
        <v>4003</v>
      </c>
    </row>
    <row r="21" spans="1:18" ht="23.25" customHeight="1" x14ac:dyDescent="0.3">
      <c r="A21" s="291">
        <v>14</v>
      </c>
      <c r="B21" s="292" t="s">
        <v>415</v>
      </c>
      <c r="C21" s="293">
        <v>496</v>
      </c>
      <c r="D21" s="294">
        <v>495.97199999999998</v>
      </c>
      <c r="E21" s="294">
        <v>2.8000000000000001E-2</v>
      </c>
      <c r="F21" s="295">
        <v>5263.1707317073169</v>
      </c>
      <c r="G21" s="296">
        <v>4470</v>
      </c>
      <c r="H21" s="296">
        <v>793.17073170731715</v>
      </c>
      <c r="I21" s="296">
        <v>0</v>
      </c>
      <c r="J21" s="296"/>
      <c r="K21" s="296">
        <v>0</v>
      </c>
      <c r="L21" s="296">
        <v>4767</v>
      </c>
      <c r="M21" s="297">
        <v>198</v>
      </c>
      <c r="N21" s="297">
        <v>298</v>
      </c>
      <c r="O21" s="276"/>
      <c r="P21" s="296">
        <v>50</v>
      </c>
      <c r="Q21" s="296">
        <v>41</v>
      </c>
      <c r="R21" s="296">
        <v>4676</v>
      </c>
    </row>
    <row r="22" spans="1:18" ht="23.25" customHeight="1" x14ac:dyDescent="0.3">
      <c r="A22" s="291">
        <v>15</v>
      </c>
      <c r="B22" s="292" t="s">
        <v>416</v>
      </c>
      <c r="C22" s="293">
        <v>507</v>
      </c>
      <c r="D22" s="294">
        <v>506.96800000000002</v>
      </c>
      <c r="E22" s="294">
        <v>3.2000000000000001E-2</v>
      </c>
      <c r="F22" s="295">
        <v>6017.3658536585363</v>
      </c>
      <c r="G22" s="296">
        <v>4969</v>
      </c>
      <c r="H22" s="296">
        <v>848.36585365853648</v>
      </c>
      <c r="I22" s="296">
        <v>200</v>
      </c>
      <c r="J22" s="296"/>
      <c r="K22" s="296">
        <v>0</v>
      </c>
      <c r="L22" s="296">
        <v>5510</v>
      </c>
      <c r="M22" s="297">
        <v>203</v>
      </c>
      <c r="N22" s="297">
        <v>304</v>
      </c>
      <c r="O22" s="276"/>
      <c r="P22" s="296">
        <v>54</v>
      </c>
      <c r="Q22" s="296">
        <v>48</v>
      </c>
      <c r="R22" s="296">
        <v>5408</v>
      </c>
    </row>
    <row r="23" spans="1:18" ht="23.25" customHeight="1" x14ac:dyDescent="0.3">
      <c r="A23" s="291">
        <v>16</v>
      </c>
      <c r="B23" s="292" t="s">
        <v>417</v>
      </c>
      <c r="C23" s="293">
        <v>402</v>
      </c>
      <c r="D23" s="294">
        <v>401.97800000000001</v>
      </c>
      <c r="E23" s="294">
        <v>2.1999999999999999E-2</v>
      </c>
      <c r="F23" s="295">
        <v>5241.3658536585363</v>
      </c>
      <c r="G23" s="296">
        <v>4477</v>
      </c>
      <c r="H23" s="296">
        <v>764.36585365853648</v>
      </c>
      <c r="I23" s="296">
        <v>0</v>
      </c>
      <c r="J23" s="296"/>
      <c r="K23" s="296">
        <v>0</v>
      </c>
      <c r="L23" s="296">
        <v>4839</v>
      </c>
      <c r="M23" s="297">
        <v>161</v>
      </c>
      <c r="N23" s="297">
        <v>241</v>
      </c>
      <c r="O23" s="276"/>
      <c r="P23" s="296">
        <v>52</v>
      </c>
      <c r="Q23" s="296">
        <v>42</v>
      </c>
      <c r="R23" s="296">
        <v>4745</v>
      </c>
    </row>
    <row r="24" spans="1:18" ht="23.25" customHeight="1" x14ac:dyDescent="0.3">
      <c r="A24" s="291">
        <v>17</v>
      </c>
      <c r="B24" s="292" t="s">
        <v>40</v>
      </c>
      <c r="C24" s="293">
        <v>300</v>
      </c>
      <c r="D24" s="294">
        <v>299.98399999999998</v>
      </c>
      <c r="E24" s="294">
        <v>1.6E-2</v>
      </c>
      <c r="F24" s="295">
        <v>3749.4146341463415</v>
      </c>
      <c r="G24" s="296">
        <v>3177</v>
      </c>
      <c r="H24" s="296">
        <v>572.41463414634143</v>
      </c>
      <c r="I24" s="296">
        <v>0</v>
      </c>
      <c r="J24" s="296"/>
      <c r="K24" s="296">
        <v>0</v>
      </c>
      <c r="L24" s="296">
        <v>3449</v>
      </c>
      <c r="M24" s="297">
        <v>120</v>
      </c>
      <c r="N24" s="297">
        <v>180</v>
      </c>
      <c r="O24" s="276"/>
      <c r="P24" s="296">
        <v>39</v>
      </c>
      <c r="Q24" s="296">
        <v>30</v>
      </c>
      <c r="R24" s="296">
        <v>3380</v>
      </c>
    </row>
    <row r="25" spans="1:18" ht="23.25" customHeight="1" x14ac:dyDescent="0.3">
      <c r="A25" s="291">
        <v>18</v>
      </c>
      <c r="B25" s="292" t="s">
        <v>41</v>
      </c>
      <c r="C25" s="293">
        <v>272</v>
      </c>
      <c r="D25" s="294">
        <v>271.983</v>
      </c>
      <c r="E25" s="294">
        <v>1.7000000000000001E-2</v>
      </c>
      <c r="F25" s="295">
        <v>3112.9756097560976</v>
      </c>
      <c r="G25" s="296">
        <v>2659</v>
      </c>
      <c r="H25" s="296">
        <v>453.97560975609758</v>
      </c>
      <c r="I25" s="296">
        <v>0</v>
      </c>
      <c r="J25" s="296"/>
      <c r="K25" s="296">
        <v>0</v>
      </c>
      <c r="L25" s="296">
        <v>2841</v>
      </c>
      <c r="M25" s="297">
        <v>109</v>
      </c>
      <c r="N25" s="297">
        <v>163</v>
      </c>
      <c r="O25" s="276"/>
      <c r="P25" s="296">
        <v>29</v>
      </c>
      <c r="Q25" s="296">
        <v>25</v>
      </c>
      <c r="R25" s="296">
        <v>2787</v>
      </c>
    </row>
    <row r="26" spans="1:18" ht="23.25" customHeight="1" x14ac:dyDescent="0.3">
      <c r="A26" s="291">
        <v>19</v>
      </c>
      <c r="B26" s="292" t="s">
        <v>42</v>
      </c>
      <c r="C26" s="293">
        <v>542</v>
      </c>
      <c r="D26" s="294">
        <v>541.97900000000004</v>
      </c>
      <c r="E26" s="294">
        <v>2.1000000000000001E-2</v>
      </c>
      <c r="F26" s="295">
        <v>5250.5365853658532</v>
      </c>
      <c r="G26" s="296">
        <v>4314</v>
      </c>
      <c r="H26" s="296">
        <v>736.53658536585363</v>
      </c>
      <c r="I26" s="296">
        <v>200</v>
      </c>
      <c r="J26" s="296"/>
      <c r="K26" s="296">
        <v>0</v>
      </c>
      <c r="L26" s="296">
        <v>4709</v>
      </c>
      <c r="M26" s="297">
        <v>217</v>
      </c>
      <c r="N26" s="297">
        <v>325</v>
      </c>
      <c r="O26" s="276"/>
      <c r="P26" s="296">
        <v>41</v>
      </c>
      <c r="Q26" s="296">
        <v>41</v>
      </c>
      <c r="R26" s="296">
        <v>4627</v>
      </c>
    </row>
    <row r="27" spans="1:18" ht="23.25" customHeight="1" x14ac:dyDescent="0.3">
      <c r="A27" s="291">
        <v>20</v>
      </c>
      <c r="B27" s="292" t="s">
        <v>43</v>
      </c>
      <c r="C27" s="293">
        <v>487</v>
      </c>
      <c r="D27" s="294">
        <v>486.97699999999998</v>
      </c>
      <c r="E27" s="294">
        <v>2.3E-2</v>
      </c>
      <c r="F27" s="295">
        <v>5310.2439024390242</v>
      </c>
      <c r="G27" s="296">
        <v>4365</v>
      </c>
      <c r="H27" s="296">
        <v>745.2439024390244</v>
      </c>
      <c r="I27" s="296">
        <v>200</v>
      </c>
      <c r="J27" s="296"/>
      <c r="K27" s="296">
        <v>0</v>
      </c>
      <c r="L27" s="296">
        <v>4823</v>
      </c>
      <c r="M27" s="297">
        <v>195</v>
      </c>
      <c r="N27" s="297">
        <v>292</v>
      </c>
      <c r="O27" s="276"/>
      <c r="P27" s="296">
        <v>45</v>
      </c>
      <c r="Q27" s="296">
        <v>42</v>
      </c>
      <c r="R27" s="296">
        <v>4736</v>
      </c>
    </row>
    <row r="28" spans="1:18" ht="23.25" customHeight="1" x14ac:dyDescent="0.3">
      <c r="A28" s="291">
        <v>21</v>
      </c>
      <c r="B28" s="292" t="s">
        <v>418</v>
      </c>
      <c r="C28" s="293">
        <v>564</v>
      </c>
      <c r="D28" s="294">
        <v>563.976</v>
      </c>
      <c r="E28" s="294">
        <v>2.4E-2</v>
      </c>
      <c r="F28" s="295">
        <v>5164.0975609756097</v>
      </c>
      <c r="G28" s="296">
        <v>4411</v>
      </c>
      <c r="H28" s="296">
        <v>753.09756097560967</v>
      </c>
      <c r="I28" s="296">
        <v>0</v>
      </c>
      <c r="J28" s="296"/>
      <c r="K28" s="296">
        <v>0</v>
      </c>
      <c r="L28" s="296">
        <v>4600</v>
      </c>
      <c r="M28" s="297">
        <v>226</v>
      </c>
      <c r="N28" s="297">
        <v>338</v>
      </c>
      <c r="O28" s="276"/>
      <c r="P28" s="296">
        <v>42</v>
      </c>
      <c r="Q28" s="296">
        <v>40</v>
      </c>
      <c r="R28" s="296">
        <v>4518</v>
      </c>
    </row>
    <row r="29" spans="1:18" ht="23.25" customHeight="1" x14ac:dyDescent="0.3">
      <c r="A29" s="291">
        <v>22</v>
      </c>
      <c r="B29" s="292" t="s">
        <v>46</v>
      </c>
      <c r="C29" s="293">
        <v>455</v>
      </c>
      <c r="D29" s="294">
        <v>454.95800000000003</v>
      </c>
      <c r="E29" s="294">
        <v>4.2000000000000003E-2</v>
      </c>
      <c r="F29" s="295">
        <v>4804.4878048780483</v>
      </c>
      <c r="G29" s="296">
        <v>3933</v>
      </c>
      <c r="H29" s="296">
        <v>671.48780487804879</v>
      </c>
      <c r="I29" s="296">
        <v>200</v>
      </c>
      <c r="J29" s="296"/>
      <c r="K29" s="296">
        <v>0</v>
      </c>
      <c r="L29" s="296">
        <v>4349</v>
      </c>
      <c r="M29" s="297">
        <v>182</v>
      </c>
      <c r="N29" s="297">
        <v>273</v>
      </c>
      <c r="O29" s="276"/>
      <c r="P29" s="296">
        <v>40</v>
      </c>
      <c r="Q29" s="296">
        <v>38</v>
      </c>
      <c r="R29" s="296">
        <v>4271</v>
      </c>
    </row>
    <row r="30" spans="1:18" ht="23.25" customHeight="1" x14ac:dyDescent="0.3">
      <c r="A30" s="291">
        <v>23</v>
      </c>
      <c r="B30" s="292" t="s">
        <v>47</v>
      </c>
      <c r="C30" s="293">
        <v>613</v>
      </c>
      <c r="D30" s="294">
        <v>612.96900000000005</v>
      </c>
      <c r="E30" s="294">
        <v>3.1E-2</v>
      </c>
      <c r="F30" s="295">
        <v>6253.707317073171</v>
      </c>
      <c r="G30" s="296">
        <v>5299</v>
      </c>
      <c r="H30" s="296">
        <v>954.70731707317077</v>
      </c>
      <c r="I30" s="296">
        <v>0</v>
      </c>
      <c r="J30" s="296"/>
      <c r="K30" s="296">
        <v>0</v>
      </c>
      <c r="L30" s="296">
        <v>5641</v>
      </c>
      <c r="M30" s="297">
        <v>245</v>
      </c>
      <c r="N30" s="297">
        <v>368</v>
      </c>
      <c r="O30" s="276"/>
      <c r="P30" s="296">
        <v>59</v>
      </c>
      <c r="Q30" s="296">
        <v>49</v>
      </c>
      <c r="R30" s="296">
        <v>5533</v>
      </c>
    </row>
    <row r="31" spans="1:18" ht="23.25" customHeight="1" x14ac:dyDescent="0.3">
      <c r="A31" s="298">
        <v>24</v>
      </c>
      <c r="B31" s="292" t="s">
        <v>419</v>
      </c>
      <c r="C31" s="293">
        <v>599</v>
      </c>
      <c r="D31" s="294">
        <v>598.97400000000005</v>
      </c>
      <c r="E31" s="294">
        <v>2.5999999999999999E-2</v>
      </c>
      <c r="F31" s="295">
        <v>5271.6097560975613</v>
      </c>
      <c r="G31" s="296">
        <v>4332</v>
      </c>
      <c r="H31" s="296">
        <v>739.60975609756099</v>
      </c>
      <c r="I31" s="296">
        <v>200</v>
      </c>
      <c r="J31" s="296"/>
      <c r="K31" s="296">
        <v>0</v>
      </c>
      <c r="L31" s="296">
        <v>4673</v>
      </c>
      <c r="M31" s="297">
        <v>240</v>
      </c>
      <c r="N31" s="297">
        <v>359</v>
      </c>
      <c r="O31" s="276"/>
      <c r="P31" s="296">
        <v>38</v>
      </c>
      <c r="Q31" s="296">
        <v>41</v>
      </c>
      <c r="R31" s="296">
        <v>4594</v>
      </c>
    </row>
    <row r="32" spans="1:18" ht="23.25" customHeight="1" x14ac:dyDescent="0.3">
      <c r="A32" s="287" t="s">
        <v>20</v>
      </c>
      <c r="B32" s="299" t="s">
        <v>420</v>
      </c>
      <c r="C32" s="300">
        <v>6869</v>
      </c>
      <c r="D32" s="290">
        <v>6868.4750000000004</v>
      </c>
      <c r="E32" s="290">
        <v>0.52500000000000013</v>
      </c>
      <c r="F32" s="300">
        <v>120278.89024390245</v>
      </c>
      <c r="G32" s="301">
        <v>100718</v>
      </c>
      <c r="H32" s="301">
        <v>17660.890243902439</v>
      </c>
      <c r="I32" s="301">
        <v>400</v>
      </c>
      <c r="J32" s="301">
        <v>350</v>
      </c>
      <c r="K32" s="301">
        <v>1150</v>
      </c>
      <c r="L32" s="301">
        <v>113412</v>
      </c>
      <c r="M32" s="301">
        <v>2747</v>
      </c>
      <c r="N32" s="301">
        <v>4122</v>
      </c>
      <c r="O32" s="301">
        <v>0</v>
      </c>
      <c r="P32" s="301">
        <v>1355</v>
      </c>
      <c r="Q32" s="301">
        <v>987</v>
      </c>
      <c r="R32" s="301">
        <v>111070</v>
      </c>
    </row>
    <row r="33" spans="1:18" ht="23.25" customHeight="1" x14ac:dyDescent="0.3">
      <c r="A33" s="291">
        <v>1</v>
      </c>
      <c r="B33" s="292" t="s">
        <v>27</v>
      </c>
      <c r="C33" s="293">
        <v>263</v>
      </c>
      <c r="D33" s="294">
        <v>262.98200000000003</v>
      </c>
      <c r="E33" s="294">
        <v>1.7999999999999999E-2</v>
      </c>
      <c r="F33" s="295">
        <v>4577.5609756097565</v>
      </c>
      <c r="G33" s="296">
        <v>3910</v>
      </c>
      <c r="H33" s="296">
        <v>667.56097560975604</v>
      </c>
      <c r="I33" s="296">
        <v>0</v>
      </c>
      <c r="J33" s="296"/>
      <c r="K33" s="296">
        <v>0</v>
      </c>
      <c r="L33" s="296">
        <v>4315</v>
      </c>
      <c r="M33" s="297">
        <v>105</v>
      </c>
      <c r="N33" s="297">
        <v>158</v>
      </c>
      <c r="O33" s="276"/>
      <c r="P33" s="296">
        <v>51</v>
      </c>
      <c r="Q33" s="296">
        <v>38</v>
      </c>
      <c r="R33" s="296">
        <v>4226</v>
      </c>
    </row>
    <row r="34" spans="1:18" ht="23.25" customHeight="1" x14ac:dyDescent="0.3">
      <c r="A34" s="291">
        <v>2</v>
      </c>
      <c r="B34" s="302" t="s">
        <v>411</v>
      </c>
      <c r="C34" s="293">
        <v>448</v>
      </c>
      <c r="D34" s="294">
        <v>447.97399999999999</v>
      </c>
      <c r="E34" s="294">
        <v>2.5999999999999999E-2</v>
      </c>
      <c r="F34" s="295">
        <v>5774.0487804878048</v>
      </c>
      <c r="G34" s="296">
        <v>4932</v>
      </c>
      <c r="H34" s="296">
        <v>842.04878048780495</v>
      </c>
      <c r="I34" s="296">
        <v>0</v>
      </c>
      <c r="J34" s="296"/>
      <c r="K34" s="296">
        <v>0</v>
      </c>
      <c r="L34" s="296">
        <v>5326</v>
      </c>
      <c r="M34" s="297">
        <v>179</v>
      </c>
      <c r="N34" s="297">
        <v>269</v>
      </c>
      <c r="O34" s="276"/>
      <c r="P34" s="296">
        <v>57</v>
      </c>
      <c r="Q34" s="296">
        <v>46</v>
      </c>
      <c r="R34" s="296">
        <v>5223</v>
      </c>
    </row>
    <row r="35" spans="1:18" ht="23.25" customHeight="1" x14ac:dyDescent="0.3">
      <c r="A35" s="291">
        <v>3</v>
      </c>
      <c r="B35" s="292" t="s">
        <v>28</v>
      </c>
      <c r="C35" s="293">
        <v>446</v>
      </c>
      <c r="D35" s="294">
        <v>445.97500000000002</v>
      </c>
      <c r="E35" s="294">
        <v>2.5000000000000001E-2</v>
      </c>
      <c r="F35" s="295">
        <v>7273.7560975609758</v>
      </c>
      <c r="G35" s="296">
        <v>6213</v>
      </c>
      <c r="H35" s="296">
        <v>1060.7560975609756</v>
      </c>
      <c r="I35" s="296">
        <v>0</v>
      </c>
      <c r="J35" s="296"/>
      <c r="K35" s="296">
        <v>0</v>
      </c>
      <c r="L35" s="296">
        <v>6828</v>
      </c>
      <c r="M35" s="297">
        <v>178</v>
      </c>
      <c r="N35" s="297">
        <v>268</v>
      </c>
      <c r="O35" s="276"/>
      <c r="P35" s="296">
        <v>79</v>
      </c>
      <c r="Q35" s="296">
        <v>59</v>
      </c>
      <c r="R35" s="296">
        <v>6690</v>
      </c>
    </row>
    <row r="36" spans="1:18" ht="23.25" customHeight="1" x14ac:dyDescent="0.3">
      <c r="A36" s="291">
        <v>4</v>
      </c>
      <c r="B36" s="292" t="s">
        <v>412</v>
      </c>
      <c r="C36" s="293">
        <v>163</v>
      </c>
      <c r="D36" s="294">
        <v>162.97399999999999</v>
      </c>
      <c r="E36" s="294">
        <v>2.5999999999999999E-2</v>
      </c>
      <c r="F36" s="295">
        <v>3379.560975609756</v>
      </c>
      <c r="G36" s="296">
        <v>2844</v>
      </c>
      <c r="H36" s="296">
        <v>535.56097560975604</v>
      </c>
      <c r="I36" s="296">
        <v>0</v>
      </c>
      <c r="J36" s="296"/>
      <c r="K36" s="296">
        <v>0</v>
      </c>
      <c r="L36" s="296">
        <v>3217</v>
      </c>
      <c r="M36" s="297">
        <v>65</v>
      </c>
      <c r="N36" s="297">
        <v>98</v>
      </c>
      <c r="O36" s="276"/>
      <c r="P36" s="296">
        <v>44</v>
      </c>
      <c r="Q36" s="296">
        <v>28</v>
      </c>
      <c r="R36" s="296">
        <v>3145</v>
      </c>
    </row>
    <row r="37" spans="1:18" ht="23.25" customHeight="1" x14ac:dyDescent="0.3">
      <c r="A37" s="291">
        <v>5</v>
      </c>
      <c r="B37" s="292" t="s">
        <v>156</v>
      </c>
      <c r="C37" s="293">
        <v>249</v>
      </c>
      <c r="D37" s="294">
        <v>248.97499999999999</v>
      </c>
      <c r="E37" s="294">
        <v>2.5000000000000001E-2</v>
      </c>
      <c r="F37" s="295">
        <v>4931.1219512195121</v>
      </c>
      <c r="G37" s="296">
        <v>4212</v>
      </c>
      <c r="H37" s="296">
        <v>719.1219512195122</v>
      </c>
      <c r="I37" s="296">
        <v>0</v>
      </c>
      <c r="J37" s="296"/>
      <c r="K37" s="296">
        <v>0</v>
      </c>
      <c r="L37" s="296">
        <v>4682</v>
      </c>
      <c r="M37" s="297">
        <v>100</v>
      </c>
      <c r="N37" s="297">
        <v>149</v>
      </c>
      <c r="O37" s="276"/>
      <c r="P37" s="296">
        <v>57</v>
      </c>
      <c r="Q37" s="296">
        <v>41</v>
      </c>
      <c r="R37" s="296">
        <v>4584</v>
      </c>
    </row>
    <row r="38" spans="1:18" ht="23.25" customHeight="1" x14ac:dyDescent="0.3">
      <c r="A38" s="291">
        <v>6</v>
      </c>
      <c r="B38" s="302" t="s">
        <v>31</v>
      </c>
      <c r="C38" s="293">
        <v>317</v>
      </c>
      <c r="D38" s="294">
        <v>316.98399999999998</v>
      </c>
      <c r="E38" s="294">
        <v>1.6E-2</v>
      </c>
      <c r="F38" s="295">
        <v>5283.6585365853662</v>
      </c>
      <c r="G38" s="296">
        <v>4385</v>
      </c>
      <c r="H38" s="296">
        <v>748.65853658536582</v>
      </c>
      <c r="I38" s="296">
        <v>0</v>
      </c>
      <c r="J38" s="296"/>
      <c r="K38" s="296">
        <v>150</v>
      </c>
      <c r="L38" s="296">
        <v>4967</v>
      </c>
      <c r="M38" s="297">
        <v>127</v>
      </c>
      <c r="N38" s="297">
        <v>190</v>
      </c>
      <c r="O38" s="276"/>
      <c r="P38" s="296">
        <v>56</v>
      </c>
      <c r="Q38" s="296">
        <v>43</v>
      </c>
      <c r="R38" s="296">
        <v>4868</v>
      </c>
    </row>
    <row r="39" spans="1:18" ht="23.25" customHeight="1" x14ac:dyDescent="0.3">
      <c r="A39" s="291">
        <v>7</v>
      </c>
      <c r="B39" s="292" t="s">
        <v>32</v>
      </c>
      <c r="C39" s="293">
        <v>144</v>
      </c>
      <c r="D39" s="294">
        <v>143.98400000000001</v>
      </c>
      <c r="E39" s="294">
        <v>1.6E-2</v>
      </c>
      <c r="F39" s="295">
        <v>3104</v>
      </c>
      <c r="G39" s="296">
        <v>2583</v>
      </c>
      <c r="H39" s="296">
        <v>521</v>
      </c>
      <c r="I39" s="296">
        <v>0</v>
      </c>
      <c r="J39" s="296"/>
      <c r="K39" s="296">
        <v>0</v>
      </c>
      <c r="L39" s="296">
        <v>2960</v>
      </c>
      <c r="M39" s="297">
        <v>58</v>
      </c>
      <c r="N39" s="297">
        <v>86</v>
      </c>
      <c r="O39" s="276"/>
      <c r="P39" s="296">
        <v>44</v>
      </c>
      <c r="Q39" s="296">
        <v>26</v>
      </c>
      <c r="R39" s="296">
        <v>2890</v>
      </c>
    </row>
    <row r="40" spans="1:18" ht="23.25" customHeight="1" x14ac:dyDescent="0.3">
      <c r="A40" s="291">
        <v>8</v>
      </c>
      <c r="B40" s="292" t="s">
        <v>33</v>
      </c>
      <c r="C40" s="293">
        <v>266</v>
      </c>
      <c r="D40" s="294">
        <v>265.98599999999999</v>
      </c>
      <c r="E40" s="294">
        <v>1.4E-2</v>
      </c>
      <c r="F40" s="295">
        <v>5059.8536585365855</v>
      </c>
      <c r="G40" s="296">
        <v>4023</v>
      </c>
      <c r="H40" s="296">
        <v>686.85365853658539</v>
      </c>
      <c r="I40" s="296">
        <v>0</v>
      </c>
      <c r="J40" s="296"/>
      <c r="K40" s="296">
        <v>350</v>
      </c>
      <c r="L40" s="296">
        <v>4794</v>
      </c>
      <c r="M40" s="297">
        <v>106</v>
      </c>
      <c r="N40" s="297">
        <v>160</v>
      </c>
      <c r="O40" s="276"/>
      <c r="P40" s="296">
        <v>53</v>
      </c>
      <c r="Q40" s="296">
        <v>42</v>
      </c>
      <c r="R40" s="296">
        <v>4699</v>
      </c>
    </row>
    <row r="41" spans="1:18" ht="23.25" customHeight="1" x14ac:dyDescent="0.3">
      <c r="A41" s="291">
        <v>9</v>
      </c>
      <c r="B41" s="292" t="s">
        <v>34</v>
      </c>
      <c r="C41" s="293">
        <v>198</v>
      </c>
      <c r="D41" s="294">
        <v>197.983</v>
      </c>
      <c r="E41" s="294">
        <v>1.7000000000000001E-2</v>
      </c>
      <c r="F41" s="295">
        <v>4062.439024390244</v>
      </c>
      <c r="G41" s="296">
        <v>3470</v>
      </c>
      <c r="H41" s="296">
        <v>592.43902439024396</v>
      </c>
      <c r="I41" s="296">
        <v>0</v>
      </c>
      <c r="J41" s="296"/>
      <c r="K41" s="296">
        <v>0</v>
      </c>
      <c r="L41" s="296">
        <v>3864</v>
      </c>
      <c r="M41" s="297">
        <v>79</v>
      </c>
      <c r="N41" s="297">
        <v>119</v>
      </c>
      <c r="O41" s="276"/>
      <c r="P41" s="296">
        <v>47</v>
      </c>
      <c r="Q41" s="296">
        <v>34</v>
      </c>
      <c r="R41" s="296">
        <v>3783</v>
      </c>
    </row>
    <row r="42" spans="1:18" ht="23.25" customHeight="1" x14ac:dyDescent="0.3">
      <c r="A42" s="291">
        <v>10</v>
      </c>
      <c r="B42" s="292" t="s">
        <v>413</v>
      </c>
      <c r="C42" s="293">
        <v>235</v>
      </c>
      <c r="D42" s="294">
        <v>234.976</v>
      </c>
      <c r="E42" s="294">
        <v>2.4E-2</v>
      </c>
      <c r="F42" s="295">
        <v>4585.5609756097565</v>
      </c>
      <c r="G42" s="296">
        <v>3746</v>
      </c>
      <c r="H42" s="296">
        <v>639.56097560975604</v>
      </c>
      <c r="I42" s="296">
        <v>0</v>
      </c>
      <c r="J42" s="296"/>
      <c r="K42" s="296">
        <v>200</v>
      </c>
      <c r="L42" s="296">
        <v>4351</v>
      </c>
      <c r="M42" s="297">
        <v>94</v>
      </c>
      <c r="N42" s="297">
        <v>141</v>
      </c>
      <c r="O42" s="276"/>
      <c r="P42" s="296">
        <v>50</v>
      </c>
      <c r="Q42" s="296">
        <v>38</v>
      </c>
      <c r="R42" s="296">
        <v>4263</v>
      </c>
    </row>
    <row r="43" spans="1:18" ht="23.25" customHeight="1" x14ac:dyDescent="0.3">
      <c r="A43" s="291">
        <v>11</v>
      </c>
      <c r="B43" s="292" t="s">
        <v>35</v>
      </c>
      <c r="C43" s="293">
        <v>240</v>
      </c>
      <c r="D43" s="294">
        <v>239.982</v>
      </c>
      <c r="E43" s="294">
        <v>1.7999999999999999E-2</v>
      </c>
      <c r="F43" s="295">
        <v>5522.6341463414637</v>
      </c>
      <c r="G43" s="296">
        <v>4666</v>
      </c>
      <c r="H43" s="296">
        <v>856.63414634146352</v>
      </c>
      <c r="I43" s="296">
        <v>0</v>
      </c>
      <c r="J43" s="296"/>
      <c r="K43" s="296">
        <v>0</v>
      </c>
      <c r="L43" s="296">
        <v>5283</v>
      </c>
      <c r="M43" s="297">
        <v>96</v>
      </c>
      <c r="N43" s="297">
        <v>144</v>
      </c>
      <c r="O43" s="276"/>
      <c r="P43" s="296">
        <v>71</v>
      </c>
      <c r="Q43" s="296">
        <v>46</v>
      </c>
      <c r="R43" s="296">
        <v>5166</v>
      </c>
    </row>
    <row r="44" spans="1:18" ht="23.25" customHeight="1" x14ac:dyDescent="0.3">
      <c r="A44" s="291">
        <v>12</v>
      </c>
      <c r="B44" s="302" t="s">
        <v>36</v>
      </c>
      <c r="C44" s="293">
        <v>300</v>
      </c>
      <c r="D44" s="294">
        <v>299.98399999999998</v>
      </c>
      <c r="E44" s="294">
        <v>1.6E-2</v>
      </c>
      <c r="F44" s="295">
        <v>5364.3414634146338</v>
      </c>
      <c r="G44" s="296">
        <v>4471</v>
      </c>
      <c r="H44" s="296">
        <v>893.34146341463418</v>
      </c>
      <c r="I44" s="296">
        <v>0</v>
      </c>
      <c r="J44" s="296"/>
      <c r="K44" s="296">
        <v>0</v>
      </c>
      <c r="L44" s="296">
        <v>5064</v>
      </c>
      <c r="M44" s="297">
        <v>120</v>
      </c>
      <c r="N44" s="297">
        <v>180</v>
      </c>
      <c r="O44" s="276"/>
      <c r="P44" s="296">
        <v>71</v>
      </c>
      <c r="Q44" s="296">
        <v>44</v>
      </c>
      <c r="R44" s="296">
        <v>4949</v>
      </c>
    </row>
    <row r="45" spans="1:18" ht="23.25" customHeight="1" x14ac:dyDescent="0.3">
      <c r="A45" s="291">
        <v>13</v>
      </c>
      <c r="B45" s="292" t="s">
        <v>421</v>
      </c>
      <c r="C45" s="293">
        <v>451</v>
      </c>
      <c r="D45" s="294">
        <v>450.959</v>
      </c>
      <c r="E45" s="294">
        <v>4.1000000000000002E-2</v>
      </c>
      <c r="F45" s="295">
        <v>8201.9512195121952</v>
      </c>
      <c r="G45" s="296">
        <v>6835</v>
      </c>
      <c r="H45" s="296">
        <v>1166.9512195121952</v>
      </c>
      <c r="I45" s="296">
        <v>200</v>
      </c>
      <c r="J45" s="296"/>
      <c r="K45" s="296">
        <v>0</v>
      </c>
      <c r="L45" s="296">
        <v>7751</v>
      </c>
      <c r="M45" s="297">
        <v>180</v>
      </c>
      <c r="N45" s="297">
        <v>271</v>
      </c>
      <c r="O45" s="276"/>
      <c r="P45" s="296">
        <v>90</v>
      </c>
      <c r="Q45" s="296">
        <v>67</v>
      </c>
      <c r="R45" s="296">
        <v>7594</v>
      </c>
    </row>
    <row r="46" spans="1:18" ht="23.25" customHeight="1" x14ac:dyDescent="0.3">
      <c r="A46" s="291">
        <v>14</v>
      </c>
      <c r="B46" s="303" t="s">
        <v>416</v>
      </c>
      <c r="C46" s="293">
        <v>293</v>
      </c>
      <c r="D46" s="294">
        <v>292.96499999999997</v>
      </c>
      <c r="E46" s="294">
        <v>3.5000000000000003E-2</v>
      </c>
      <c r="F46" s="295">
        <v>5361.9512195121952</v>
      </c>
      <c r="G46" s="296">
        <v>4580</v>
      </c>
      <c r="H46" s="296">
        <v>781.95121951219505</v>
      </c>
      <c r="I46" s="296">
        <v>0</v>
      </c>
      <c r="J46" s="296"/>
      <c r="K46" s="296">
        <v>0</v>
      </c>
      <c r="L46" s="296">
        <v>5069</v>
      </c>
      <c r="M46" s="297">
        <v>117</v>
      </c>
      <c r="N46" s="297">
        <v>176</v>
      </c>
      <c r="O46" s="276"/>
      <c r="P46" s="296">
        <v>61</v>
      </c>
      <c r="Q46" s="296">
        <v>44</v>
      </c>
      <c r="R46" s="296">
        <v>4964</v>
      </c>
    </row>
    <row r="47" spans="1:18" ht="23.25" customHeight="1" x14ac:dyDescent="0.3">
      <c r="A47" s="291">
        <v>15</v>
      </c>
      <c r="B47" s="292" t="s">
        <v>422</v>
      </c>
      <c r="C47" s="293">
        <v>172</v>
      </c>
      <c r="D47" s="294">
        <v>171.98400000000001</v>
      </c>
      <c r="E47" s="294">
        <v>1.6E-2</v>
      </c>
      <c r="F47" s="295">
        <v>3479.0243902439024</v>
      </c>
      <c r="G47" s="296">
        <v>2630</v>
      </c>
      <c r="H47" s="296">
        <v>449.02439024390242</v>
      </c>
      <c r="I47" s="296">
        <v>200</v>
      </c>
      <c r="J47" s="296"/>
      <c r="K47" s="296">
        <v>200</v>
      </c>
      <c r="L47" s="296">
        <v>3307</v>
      </c>
      <c r="M47" s="297">
        <v>69</v>
      </c>
      <c r="N47" s="297">
        <v>103</v>
      </c>
      <c r="O47" s="276"/>
      <c r="P47" s="296">
        <v>35</v>
      </c>
      <c r="Q47" s="296">
        <v>29</v>
      </c>
      <c r="R47" s="296">
        <v>3243</v>
      </c>
    </row>
    <row r="48" spans="1:18" ht="23.25" customHeight="1" x14ac:dyDescent="0.3">
      <c r="A48" s="291">
        <v>16</v>
      </c>
      <c r="B48" s="292" t="s">
        <v>417</v>
      </c>
      <c r="C48" s="293">
        <v>232</v>
      </c>
      <c r="D48" s="294">
        <v>231.982</v>
      </c>
      <c r="E48" s="294">
        <v>1.7999999999999999E-2</v>
      </c>
      <c r="F48" s="295">
        <v>4538.9756097560976</v>
      </c>
      <c r="G48" s="296">
        <v>3766</v>
      </c>
      <c r="H48" s="296">
        <v>772.97560975609758</v>
      </c>
      <c r="I48" s="296">
        <v>0</v>
      </c>
      <c r="J48" s="296"/>
      <c r="K48" s="296">
        <v>0</v>
      </c>
      <c r="L48" s="296">
        <v>4307</v>
      </c>
      <c r="M48" s="297">
        <v>93</v>
      </c>
      <c r="N48" s="297">
        <v>139</v>
      </c>
      <c r="O48" s="276"/>
      <c r="P48" s="296">
        <v>63</v>
      </c>
      <c r="Q48" s="296">
        <v>37</v>
      </c>
      <c r="R48" s="296">
        <v>4207</v>
      </c>
    </row>
    <row r="49" spans="1:18" ht="23.25" customHeight="1" x14ac:dyDescent="0.3">
      <c r="A49" s="291">
        <v>17</v>
      </c>
      <c r="B49" s="292" t="s">
        <v>40</v>
      </c>
      <c r="C49" s="293">
        <v>154</v>
      </c>
      <c r="D49" s="294">
        <v>153.98599999999999</v>
      </c>
      <c r="E49" s="294">
        <v>1.4E-2</v>
      </c>
      <c r="F49" s="295">
        <v>3332.3902439024391</v>
      </c>
      <c r="G49" s="296">
        <v>2761</v>
      </c>
      <c r="H49" s="296">
        <v>571.39024390243901</v>
      </c>
      <c r="I49" s="296">
        <v>0</v>
      </c>
      <c r="J49" s="296"/>
      <c r="K49" s="296">
        <v>0</v>
      </c>
      <c r="L49" s="296">
        <v>3178</v>
      </c>
      <c r="M49" s="297">
        <v>62</v>
      </c>
      <c r="N49" s="297">
        <v>92</v>
      </c>
      <c r="O49" s="276"/>
      <c r="P49" s="296">
        <v>48</v>
      </c>
      <c r="Q49" s="296">
        <v>28</v>
      </c>
      <c r="R49" s="296">
        <v>3102</v>
      </c>
    </row>
    <row r="50" spans="1:18" ht="23.25" customHeight="1" x14ac:dyDescent="0.3">
      <c r="A50" s="291">
        <v>18</v>
      </c>
      <c r="B50" s="292" t="s">
        <v>42</v>
      </c>
      <c r="C50" s="293">
        <v>254</v>
      </c>
      <c r="D50" s="294">
        <v>253.98500000000001</v>
      </c>
      <c r="E50" s="294">
        <v>1.4999999999999999E-2</v>
      </c>
      <c r="F50" s="295">
        <v>5004.8780487804879</v>
      </c>
      <c r="G50" s="296">
        <v>4275</v>
      </c>
      <c r="H50" s="296">
        <v>729.8780487804878</v>
      </c>
      <c r="I50" s="296">
        <v>0</v>
      </c>
      <c r="J50" s="296"/>
      <c r="K50" s="296">
        <v>0</v>
      </c>
      <c r="L50" s="296">
        <v>4751</v>
      </c>
      <c r="M50" s="297">
        <v>102</v>
      </c>
      <c r="N50" s="297">
        <v>152</v>
      </c>
      <c r="O50" s="276"/>
      <c r="P50" s="296">
        <v>58</v>
      </c>
      <c r="Q50" s="296">
        <v>41</v>
      </c>
      <c r="R50" s="296">
        <v>4652</v>
      </c>
    </row>
    <row r="51" spans="1:18" ht="23.25" customHeight="1" x14ac:dyDescent="0.3">
      <c r="A51" s="291">
        <v>19</v>
      </c>
      <c r="B51" s="292" t="s">
        <v>43</v>
      </c>
      <c r="C51" s="293">
        <v>293</v>
      </c>
      <c r="D51" s="294">
        <v>292.97399999999999</v>
      </c>
      <c r="E51" s="294">
        <v>2.5999999999999999E-2</v>
      </c>
      <c r="F51" s="295">
        <v>5540.5365853658532</v>
      </c>
      <c r="G51" s="296">
        <v>4519</v>
      </c>
      <c r="H51" s="296">
        <v>771.53658536585363</v>
      </c>
      <c r="I51" s="296">
        <v>0</v>
      </c>
      <c r="J51" s="296"/>
      <c r="K51" s="296">
        <v>250</v>
      </c>
      <c r="L51" s="296">
        <v>5248</v>
      </c>
      <c r="M51" s="297">
        <v>117</v>
      </c>
      <c r="N51" s="297">
        <v>176</v>
      </c>
      <c r="O51" s="276"/>
      <c r="P51" s="296">
        <v>60</v>
      </c>
      <c r="Q51" s="296">
        <v>46</v>
      </c>
      <c r="R51" s="296">
        <v>5142</v>
      </c>
    </row>
    <row r="52" spans="1:18" ht="23.25" customHeight="1" x14ac:dyDescent="0.3">
      <c r="A52" s="291">
        <v>20</v>
      </c>
      <c r="B52" s="292" t="s">
        <v>418</v>
      </c>
      <c r="C52" s="293">
        <v>573</v>
      </c>
      <c r="D52" s="294">
        <v>572.97299999999996</v>
      </c>
      <c r="E52" s="294">
        <v>2.7E-2</v>
      </c>
      <c r="F52" s="295">
        <v>8412.2560975609758</v>
      </c>
      <c r="G52" s="296">
        <v>6959</v>
      </c>
      <c r="H52" s="296">
        <v>1103.2560975609756</v>
      </c>
      <c r="I52" s="296">
        <v>0</v>
      </c>
      <c r="J52" s="296">
        <v>350</v>
      </c>
      <c r="K52" s="296">
        <v>0</v>
      </c>
      <c r="L52" s="296">
        <v>7839</v>
      </c>
      <c r="M52" s="297">
        <v>229</v>
      </c>
      <c r="N52" s="297">
        <v>344</v>
      </c>
      <c r="O52" s="276"/>
      <c r="P52" s="296">
        <v>76</v>
      </c>
      <c r="Q52" s="296">
        <v>68</v>
      </c>
      <c r="R52" s="296">
        <v>7695</v>
      </c>
    </row>
    <row r="53" spans="1:18" ht="23.25" customHeight="1" x14ac:dyDescent="0.3">
      <c r="A53" s="291">
        <v>21</v>
      </c>
      <c r="B53" s="292" t="s">
        <v>46</v>
      </c>
      <c r="C53" s="293">
        <v>408</v>
      </c>
      <c r="D53" s="294">
        <v>407.95699999999999</v>
      </c>
      <c r="E53" s="294">
        <v>4.2999999999999997E-2</v>
      </c>
      <c r="F53" s="295">
        <v>5188.6829268292686</v>
      </c>
      <c r="G53" s="296">
        <v>4432</v>
      </c>
      <c r="H53" s="296">
        <v>756.68292682926824</v>
      </c>
      <c r="I53" s="296">
        <v>0</v>
      </c>
      <c r="J53" s="296"/>
      <c r="K53" s="296">
        <v>0</v>
      </c>
      <c r="L53" s="296">
        <v>4781</v>
      </c>
      <c r="M53" s="297">
        <v>163</v>
      </c>
      <c r="N53" s="297">
        <v>245</v>
      </c>
      <c r="O53" s="276"/>
      <c r="P53" s="296">
        <v>51</v>
      </c>
      <c r="Q53" s="296">
        <v>42</v>
      </c>
      <c r="R53" s="296">
        <v>4688</v>
      </c>
    </row>
    <row r="54" spans="1:18" ht="23.25" customHeight="1" x14ac:dyDescent="0.3">
      <c r="A54" s="291">
        <v>22</v>
      </c>
      <c r="B54" s="292" t="s">
        <v>47</v>
      </c>
      <c r="C54" s="293">
        <v>373</v>
      </c>
      <c r="D54" s="294">
        <v>372.97699999999998</v>
      </c>
      <c r="E54" s="294">
        <v>2.3E-2</v>
      </c>
      <c r="F54" s="295">
        <v>6387.5121951219517</v>
      </c>
      <c r="G54" s="296">
        <v>5456</v>
      </c>
      <c r="H54" s="296">
        <v>931.51219512195121</v>
      </c>
      <c r="I54" s="296">
        <v>0</v>
      </c>
      <c r="J54" s="296"/>
      <c r="K54" s="296">
        <v>0</v>
      </c>
      <c r="L54" s="296">
        <v>6015</v>
      </c>
      <c r="M54" s="297">
        <v>149</v>
      </c>
      <c r="N54" s="297">
        <v>224</v>
      </c>
      <c r="O54" s="276"/>
      <c r="P54" s="296">
        <v>71</v>
      </c>
      <c r="Q54" s="296">
        <v>52</v>
      </c>
      <c r="R54" s="296">
        <v>5892</v>
      </c>
    </row>
    <row r="55" spans="1:18" ht="23.25" customHeight="1" x14ac:dyDescent="0.3">
      <c r="A55" s="291">
        <v>23</v>
      </c>
      <c r="B55" s="292" t="s">
        <v>419</v>
      </c>
      <c r="C55" s="293">
        <v>397</v>
      </c>
      <c r="D55" s="294">
        <v>396.97399999999999</v>
      </c>
      <c r="E55" s="294">
        <v>2.5999999999999999E-2</v>
      </c>
      <c r="F55" s="295">
        <v>5912.1951219512193</v>
      </c>
      <c r="G55" s="296">
        <v>5050</v>
      </c>
      <c r="H55" s="296">
        <v>862.19512195121956</v>
      </c>
      <c r="I55" s="296">
        <v>0</v>
      </c>
      <c r="J55" s="296"/>
      <c r="K55" s="296">
        <v>0</v>
      </c>
      <c r="L55" s="296">
        <v>5515</v>
      </c>
      <c r="M55" s="297">
        <v>159</v>
      </c>
      <c r="N55" s="297">
        <v>238</v>
      </c>
      <c r="O55" s="276"/>
      <c r="P55" s="296">
        <v>62</v>
      </c>
      <c r="Q55" s="296">
        <v>48</v>
      </c>
      <c r="R55" s="296">
        <v>5405</v>
      </c>
    </row>
    <row r="56" spans="1:18" ht="23.25" customHeight="1" x14ac:dyDescent="0.3">
      <c r="A56" s="287" t="s">
        <v>91</v>
      </c>
      <c r="B56" s="304" t="s">
        <v>423</v>
      </c>
      <c r="C56" s="293">
        <v>0</v>
      </c>
      <c r="D56" s="294">
        <v>0</v>
      </c>
      <c r="E56" s="294">
        <v>0</v>
      </c>
      <c r="F56" s="300">
        <v>138790.73170731706</v>
      </c>
      <c r="G56" s="301">
        <v>116415</v>
      </c>
      <c r="H56" s="301">
        <v>20675.731707317071</v>
      </c>
      <c r="I56" s="301">
        <v>1200</v>
      </c>
      <c r="J56" s="301">
        <v>0</v>
      </c>
      <c r="K56" s="301">
        <v>500</v>
      </c>
      <c r="L56" s="301">
        <v>138791</v>
      </c>
      <c r="M56" s="301">
        <v>0</v>
      </c>
      <c r="N56" s="301">
        <v>0</v>
      </c>
      <c r="O56" s="301">
        <v>0</v>
      </c>
      <c r="P56" s="301">
        <v>2070</v>
      </c>
      <c r="Q56" s="301">
        <v>1209</v>
      </c>
      <c r="R56" s="296">
        <v>135512</v>
      </c>
    </row>
    <row r="57" spans="1:18" ht="23.25" customHeight="1" x14ac:dyDescent="0.3">
      <c r="A57" s="291">
        <v>1</v>
      </c>
      <c r="B57" s="292" t="s">
        <v>27</v>
      </c>
      <c r="C57" s="293"/>
      <c r="D57" s="294"/>
      <c r="E57" s="294"/>
      <c r="F57" s="295">
        <v>5984.9268292682927</v>
      </c>
      <c r="G57" s="296">
        <v>4984</v>
      </c>
      <c r="H57" s="296">
        <v>850.92682926829275</v>
      </c>
      <c r="I57" s="296">
        <v>0</v>
      </c>
      <c r="J57" s="296"/>
      <c r="K57" s="296">
        <v>150</v>
      </c>
      <c r="L57" s="296">
        <v>5985</v>
      </c>
      <c r="M57" s="297"/>
      <c r="N57" s="297"/>
      <c r="O57" s="276"/>
      <c r="P57" s="296">
        <v>85</v>
      </c>
      <c r="Q57" s="296">
        <v>52</v>
      </c>
      <c r="R57" s="296">
        <v>5848</v>
      </c>
    </row>
    <row r="58" spans="1:18" ht="23.25" customHeight="1" x14ac:dyDescent="0.3">
      <c r="A58" s="291">
        <v>2</v>
      </c>
      <c r="B58" s="302" t="s">
        <v>411</v>
      </c>
      <c r="C58" s="293"/>
      <c r="D58" s="294"/>
      <c r="E58" s="294"/>
      <c r="F58" s="295">
        <v>7468.3902439024387</v>
      </c>
      <c r="G58" s="296">
        <v>6123</v>
      </c>
      <c r="H58" s="296">
        <v>1045.3902439024391</v>
      </c>
      <c r="I58" s="296">
        <v>200</v>
      </c>
      <c r="J58" s="296"/>
      <c r="K58" s="296">
        <v>100</v>
      </c>
      <c r="L58" s="296">
        <v>7468</v>
      </c>
      <c r="M58" s="297"/>
      <c r="N58" s="297"/>
      <c r="O58" s="276"/>
      <c r="P58" s="296">
        <v>105</v>
      </c>
      <c r="Q58" s="296">
        <v>65</v>
      </c>
      <c r="R58" s="296">
        <v>7298</v>
      </c>
    </row>
    <row r="59" spans="1:18" ht="23.25" customHeight="1" x14ac:dyDescent="0.3">
      <c r="A59" s="291">
        <v>3</v>
      </c>
      <c r="B59" s="292" t="s">
        <v>28</v>
      </c>
      <c r="C59" s="293"/>
      <c r="D59" s="294"/>
      <c r="E59" s="294"/>
      <c r="F59" s="295">
        <v>10021.268292682927</v>
      </c>
      <c r="G59" s="296">
        <v>8389</v>
      </c>
      <c r="H59" s="296">
        <v>1432.268292682927</v>
      </c>
      <c r="I59" s="296">
        <v>200</v>
      </c>
      <c r="J59" s="296"/>
      <c r="K59" s="296">
        <v>0</v>
      </c>
      <c r="L59" s="296">
        <v>10021</v>
      </c>
      <c r="M59" s="297"/>
      <c r="N59" s="297"/>
      <c r="O59" s="276"/>
      <c r="P59" s="296">
        <v>143</v>
      </c>
      <c r="Q59" s="296">
        <v>87</v>
      </c>
      <c r="R59" s="296">
        <v>9791</v>
      </c>
    </row>
    <row r="60" spans="1:18" ht="23.25" customHeight="1" x14ac:dyDescent="0.3">
      <c r="A60" s="291">
        <v>4</v>
      </c>
      <c r="B60" s="292" t="s">
        <v>412</v>
      </c>
      <c r="C60" s="293"/>
      <c r="D60" s="294"/>
      <c r="E60" s="294"/>
      <c r="F60" s="295">
        <v>3462.7804878048782</v>
      </c>
      <c r="G60" s="296">
        <v>2898</v>
      </c>
      <c r="H60" s="296">
        <v>564.78048780487802</v>
      </c>
      <c r="I60" s="296">
        <v>0</v>
      </c>
      <c r="J60" s="296"/>
      <c r="K60" s="296">
        <v>0</v>
      </c>
      <c r="L60" s="296">
        <v>3463</v>
      </c>
      <c r="M60" s="297"/>
      <c r="N60" s="297"/>
      <c r="O60" s="276"/>
      <c r="P60" s="296">
        <v>56</v>
      </c>
      <c r="Q60" s="296">
        <v>30</v>
      </c>
      <c r="R60" s="296">
        <v>3377</v>
      </c>
    </row>
    <row r="61" spans="1:18" ht="23.25" customHeight="1" x14ac:dyDescent="0.3">
      <c r="A61" s="291">
        <v>5</v>
      </c>
      <c r="B61" s="292" t="s">
        <v>156</v>
      </c>
      <c r="C61" s="293"/>
      <c r="D61" s="294"/>
      <c r="E61" s="294"/>
      <c r="F61" s="295">
        <v>6360.2439024390242</v>
      </c>
      <c r="G61" s="296">
        <v>5185</v>
      </c>
      <c r="H61" s="296">
        <v>975.2439024390244</v>
      </c>
      <c r="I61" s="296">
        <v>200</v>
      </c>
      <c r="J61" s="296"/>
      <c r="K61" s="296">
        <v>0</v>
      </c>
      <c r="L61" s="296">
        <v>6360</v>
      </c>
      <c r="M61" s="297"/>
      <c r="N61" s="297"/>
      <c r="O61" s="276"/>
      <c r="P61" s="296">
        <v>98</v>
      </c>
      <c r="Q61" s="296">
        <v>55</v>
      </c>
      <c r="R61" s="296">
        <v>6207</v>
      </c>
    </row>
    <row r="62" spans="1:18" ht="23.25" customHeight="1" x14ac:dyDescent="0.3">
      <c r="A62" s="291">
        <v>6</v>
      </c>
      <c r="B62" s="302" t="s">
        <v>31</v>
      </c>
      <c r="C62" s="293"/>
      <c r="D62" s="294"/>
      <c r="E62" s="294"/>
      <c r="F62" s="295">
        <v>5729.5609756097565</v>
      </c>
      <c r="G62" s="296">
        <v>4894</v>
      </c>
      <c r="H62" s="296">
        <v>835.56097560975604</v>
      </c>
      <c r="I62" s="296">
        <v>0</v>
      </c>
      <c r="J62" s="296"/>
      <c r="K62" s="296">
        <v>0</v>
      </c>
      <c r="L62" s="296">
        <v>5730</v>
      </c>
      <c r="M62" s="297"/>
      <c r="N62" s="297"/>
      <c r="O62" s="276"/>
      <c r="P62" s="296">
        <v>84</v>
      </c>
      <c r="Q62" s="296">
        <v>50</v>
      </c>
      <c r="R62" s="296">
        <v>5596</v>
      </c>
    </row>
    <row r="63" spans="1:18" ht="23.25" customHeight="1" x14ac:dyDescent="0.3">
      <c r="A63" s="291">
        <v>7</v>
      </c>
      <c r="B63" s="292" t="s">
        <v>32</v>
      </c>
      <c r="C63" s="293"/>
      <c r="D63" s="294"/>
      <c r="E63" s="294"/>
      <c r="F63" s="295">
        <v>3116.9756097560976</v>
      </c>
      <c r="G63" s="296">
        <v>2577</v>
      </c>
      <c r="H63" s="296">
        <v>539.97560975609758</v>
      </c>
      <c r="I63" s="296">
        <v>0</v>
      </c>
      <c r="J63" s="296"/>
      <c r="K63" s="296">
        <v>0</v>
      </c>
      <c r="L63" s="296">
        <v>3117</v>
      </c>
      <c r="M63" s="297"/>
      <c r="N63" s="297"/>
      <c r="O63" s="276"/>
      <c r="P63" s="296">
        <v>54</v>
      </c>
      <c r="Q63" s="296">
        <v>27</v>
      </c>
      <c r="R63" s="296">
        <v>3036</v>
      </c>
    </row>
    <row r="64" spans="1:18" ht="23.25" customHeight="1" x14ac:dyDescent="0.3">
      <c r="A64" s="291">
        <v>8</v>
      </c>
      <c r="B64" s="292" t="s">
        <v>33</v>
      </c>
      <c r="C64" s="293"/>
      <c r="D64" s="294"/>
      <c r="E64" s="294"/>
      <c r="F64" s="295">
        <v>5610.3414634146338</v>
      </c>
      <c r="G64" s="296">
        <v>4553</v>
      </c>
      <c r="H64" s="296">
        <v>857.34146341463418</v>
      </c>
      <c r="I64" s="296">
        <v>200</v>
      </c>
      <c r="J64" s="296"/>
      <c r="K64" s="296">
        <v>0</v>
      </c>
      <c r="L64" s="296">
        <v>5610</v>
      </c>
      <c r="M64" s="297"/>
      <c r="N64" s="297"/>
      <c r="O64" s="276"/>
      <c r="P64" s="296">
        <v>86</v>
      </c>
      <c r="Q64" s="296">
        <v>49</v>
      </c>
      <c r="R64" s="296">
        <v>5475</v>
      </c>
    </row>
    <row r="65" spans="1:18" ht="23.25" customHeight="1" x14ac:dyDescent="0.3">
      <c r="A65" s="291">
        <v>9</v>
      </c>
      <c r="B65" s="292" t="s">
        <v>34</v>
      </c>
      <c r="C65" s="293"/>
      <c r="D65" s="294"/>
      <c r="E65" s="294"/>
      <c r="F65" s="295">
        <v>4099.3170731707314</v>
      </c>
      <c r="G65" s="296">
        <v>3399</v>
      </c>
      <c r="H65" s="296">
        <v>700.31707317073176</v>
      </c>
      <c r="I65" s="296">
        <v>0</v>
      </c>
      <c r="J65" s="296"/>
      <c r="K65" s="296">
        <v>0</v>
      </c>
      <c r="L65" s="296">
        <v>4099</v>
      </c>
      <c r="M65" s="297"/>
      <c r="N65" s="297"/>
      <c r="O65" s="276"/>
      <c r="P65" s="296">
        <v>70</v>
      </c>
      <c r="Q65" s="296">
        <v>36</v>
      </c>
      <c r="R65" s="296">
        <v>3993</v>
      </c>
    </row>
    <row r="66" spans="1:18" ht="23.25" customHeight="1" x14ac:dyDescent="0.3">
      <c r="A66" s="291">
        <v>10</v>
      </c>
      <c r="B66" s="292" t="s">
        <v>413</v>
      </c>
      <c r="C66" s="293"/>
      <c r="D66" s="294"/>
      <c r="E66" s="294"/>
      <c r="F66" s="295">
        <v>5242.3414634146338</v>
      </c>
      <c r="G66" s="296">
        <v>4307</v>
      </c>
      <c r="H66" s="296">
        <v>735.34146341463418</v>
      </c>
      <c r="I66" s="296">
        <v>200</v>
      </c>
      <c r="J66" s="296"/>
      <c r="K66" s="296">
        <v>0</v>
      </c>
      <c r="L66" s="296">
        <v>5242</v>
      </c>
      <c r="M66" s="297"/>
      <c r="N66" s="297"/>
      <c r="O66" s="276"/>
      <c r="P66" s="296">
        <v>74</v>
      </c>
      <c r="Q66" s="296">
        <v>46</v>
      </c>
      <c r="R66" s="296">
        <v>5122</v>
      </c>
    </row>
    <row r="67" spans="1:18" ht="23.25" customHeight="1" x14ac:dyDescent="0.3">
      <c r="A67" s="291">
        <v>11</v>
      </c>
      <c r="B67" s="292" t="s">
        <v>35</v>
      </c>
      <c r="C67" s="293"/>
      <c r="D67" s="294"/>
      <c r="E67" s="294"/>
      <c r="F67" s="295">
        <v>5232</v>
      </c>
      <c r="G67" s="296">
        <v>4469</v>
      </c>
      <c r="H67" s="296">
        <v>763</v>
      </c>
      <c r="I67" s="296">
        <v>0</v>
      </c>
      <c r="J67" s="296"/>
      <c r="K67" s="296">
        <v>0</v>
      </c>
      <c r="L67" s="296">
        <v>5232</v>
      </c>
      <c r="M67" s="297"/>
      <c r="N67" s="297"/>
      <c r="O67" s="276"/>
      <c r="P67" s="296">
        <v>76</v>
      </c>
      <c r="Q67" s="296">
        <v>46</v>
      </c>
      <c r="R67" s="296">
        <v>5110</v>
      </c>
    </row>
    <row r="68" spans="1:18" ht="23.25" customHeight="1" x14ac:dyDescent="0.3">
      <c r="A68" s="291">
        <v>12</v>
      </c>
      <c r="B68" s="302" t="s">
        <v>36</v>
      </c>
      <c r="C68" s="293"/>
      <c r="D68" s="294"/>
      <c r="E68" s="294"/>
      <c r="F68" s="295">
        <v>7167.2195121951218</v>
      </c>
      <c r="G68" s="296">
        <v>6122</v>
      </c>
      <c r="H68" s="296">
        <v>1045.219512195122</v>
      </c>
      <c r="I68" s="296">
        <v>0</v>
      </c>
      <c r="J68" s="296"/>
      <c r="K68" s="296">
        <v>0</v>
      </c>
      <c r="L68" s="296">
        <v>7167</v>
      </c>
      <c r="M68" s="297"/>
      <c r="N68" s="297"/>
      <c r="O68" s="276"/>
      <c r="P68" s="296">
        <v>105</v>
      </c>
      <c r="Q68" s="296">
        <v>62</v>
      </c>
      <c r="R68" s="296">
        <v>7000</v>
      </c>
    </row>
    <row r="69" spans="1:18" ht="23.25" customHeight="1" x14ac:dyDescent="0.3">
      <c r="A69" s="291">
        <v>13</v>
      </c>
      <c r="B69" s="305" t="s">
        <v>424</v>
      </c>
      <c r="C69" s="293"/>
      <c r="D69" s="294"/>
      <c r="E69" s="294"/>
      <c r="F69" s="295">
        <v>6642.1951219512193</v>
      </c>
      <c r="G69" s="296">
        <v>5460</v>
      </c>
      <c r="H69" s="296">
        <v>932.19512195121945</v>
      </c>
      <c r="I69" s="296">
        <v>0</v>
      </c>
      <c r="J69" s="296"/>
      <c r="K69" s="296">
        <v>250</v>
      </c>
      <c r="L69" s="296">
        <v>6642</v>
      </c>
      <c r="M69" s="297"/>
      <c r="N69" s="297"/>
      <c r="O69" s="276"/>
      <c r="P69" s="296">
        <v>93</v>
      </c>
      <c r="Q69" s="296">
        <v>58</v>
      </c>
      <c r="R69" s="296">
        <v>6491</v>
      </c>
    </row>
    <row r="70" spans="1:18" ht="23.25" customHeight="1" x14ac:dyDescent="0.3">
      <c r="A70" s="291">
        <v>14</v>
      </c>
      <c r="B70" s="305" t="s">
        <v>425</v>
      </c>
      <c r="C70" s="293"/>
      <c r="D70" s="294"/>
      <c r="E70" s="294"/>
      <c r="F70" s="295">
        <v>3674.5853658536585</v>
      </c>
      <c r="G70" s="296">
        <v>3096</v>
      </c>
      <c r="H70" s="296">
        <v>578.58536585365857</v>
      </c>
      <c r="I70" s="296">
        <v>0</v>
      </c>
      <c r="J70" s="296"/>
      <c r="K70" s="296">
        <v>0</v>
      </c>
      <c r="L70" s="296">
        <v>3675</v>
      </c>
      <c r="M70" s="297"/>
      <c r="N70" s="297"/>
      <c r="O70" s="276"/>
      <c r="P70" s="296">
        <v>58</v>
      </c>
      <c r="Q70" s="296">
        <v>32</v>
      </c>
      <c r="R70" s="296">
        <v>3585</v>
      </c>
    </row>
    <row r="71" spans="1:18" ht="23.25" customHeight="1" x14ac:dyDescent="0.3">
      <c r="A71" s="291">
        <v>15</v>
      </c>
      <c r="B71" s="303" t="s">
        <v>416</v>
      </c>
      <c r="C71" s="293"/>
      <c r="D71" s="294"/>
      <c r="E71" s="294"/>
      <c r="F71" s="295">
        <v>5326.8292682926831</v>
      </c>
      <c r="G71" s="296">
        <v>4550</v>
      </c>
      <c r="H71" s="296">
        <v>776.82926829268285</v>
      </c>
      <c r="I71" s="296">
        <v>0</v>
      </c>
      <c r="J71" s="296"/>
      <c r="K71" s="296">
        <v>0</v>
      </c>
      <c r="L71" s="296">
        <v>5327</v>
      </c>
      <c r="M71" s="297"/>
      <c r="N71" s="297"/>
      <c r="O71" s="276"/>
      <c r="P71" s="296">
        <v>78</v>
      </c>
      <c r="Q71" s="296">
        <v>46</v>
      </c>
      <c r="R71" s="296">
        <v>5203</v>
      </c>
    </row>
    <row r="72" spans="1:18" ht="23.25" customHeight="1" x14ac:dyDescent="0.3">
      <c r="A72" s="291">
        <v>16</v>
      </c>
      <c r="B72" s="292" t="s">
        <v>422</v>
      </c>
      <c r="C72" s="293"/>
      <c r="D72" s="294"/>
      <c r="E72" s="294"/>
      <c r="F72" s="295">
        <v>3537.0731707317073</v>
      </c>
      <c r="G72" s="296">
        <v>2970</v>
      </c>
      <c r="H72" s="296">
        <v>567.07317073170725</v>
      </c>
      <c r="I72" s="296">
        <v>0</v>
      </c>
      <c r="J72" s="296"/>
      <c r="K72" s="296">
        <v>0</v>
      </c>
      <c r="L72" s="296">
        <v>3537</v>
      </c>
      <c r="M72" s="297"/>
      <c r="N72" s="297"/>
      <c r="O72" s="276"/>
      <c r="P72" s="296">
        <v>57</v>
      </c>
      <c r="Q72" s="296">
        <v>31</v>
      </c>
      <c r="R72" s="296">
        <v>3449</v>
      </c>
    </row>
    <row r="73" spans="1:18" ht="23.25" customHeight="1" x14ac:dyDescent="0.3">
      <c r="A73" s="291">
        <v>17</v>
      </c>
      <c r="B73" s="305" t="s">
        <v>426</v>
      </c>
      <c r="C73" s="293"/>
      <c r="D73" s="294"/>
      <c r="E73" s="294"/>
      <c r="F73" s="295">
        <v>5731.9024390243903</v>
      </c>
      <c r="G73" s="296">
        <v>4896</v>
      </c>
      <c r="H73" s="296">
        <v>835.90243902439033</v>
      </c>
      <c r="I73" s="296">
        <v>0</v>
      </c>
      <c r="J73" s="296"/>
      <c r="K73" s="296">
        <v>0</v>
      </c>
      <c r="L73" s="296">
        <v>5732</v>
      </c>
      <c r="M73" s="297"/>
      <c r="N73" s="297"/>
      <c r="O73" s="276"/>
      <c r="P73" s="296">
        <v>84</v>
      </c>
      <c r="Q73" s="296">
        <v>50</v>
      </c>
      <c r="R73" s="296">
        <v>5598</v>
      </c>
    </row>
    <row r="74" spans="1:18" ht="23.25" customHeight="1" x14ac:dyDescent="0.3">
      <c r="A74" s="291">
        <v>18</v>
      </c>
      <c r="B74" s="292" t="s">
        <v>417</v>
      </c>
      <c r="C74" s="293"/>
      <c r="D74" s="294"/>
      <c r="E74" s="294"/>
      <c r="F74" s="295">
        <v>5125.6585365853662</v>
      </c>
      <c r="G74" s="296">
        <v>4344</v>
      </c>
      <c r="H74" s="296">
        <v>781.65853658536582</v>
      </c>
      <c r="I74" s="296">
        <v>0</v>
      </c>
      <c r="J74" s="296"/>
      <c r="K74" s="296">
        <v>0</v>
      </c>
      <c r="L74" s="296">
        <v>5126</v>
      </c>
      <c r="M74" s="297"/>
      <c r="N74" s="297"/>
      <c r="O74" s="276"/>
      <c r="P74" s="296">
        <v>78</v>
      </c>
      <c r="Q74" s="296">
        <v>45</v>
      </c>
      <c r="R74" s="296">
        <v>5003</v>
      </c>
    </row>
    <row r="75" spans="1:18" ht="23.25" customHeight="1" x14ac:dyDescent="0.3">
      <c r="A75" s="291">
        <v>19</v>
      </c>
      <c r="B75" s="292" t="s">
        <v>40</v>
      </c>
      <c r="C75" s="293"/>
      <c r="D75" s="294"/>
      <c r="E75" s="294"/>
      <c r="F75" s="295">
        <v>3599.3170731707319</v>
      </c>
      <c r="G75" s="296">
        <v>2989</v>
      </c>
      <c r="H75" s="296">
        <v>610.31707317073176</v>
      </c>
      <c r="I75" s="296">
        <v>0</v>
      </c>
      <c r="J75" s="296"/>
      <c r="K75" s="296">
        <v>0</v>
      </c>
      <c r="L75" s="296">
        <v>3599</v>
      </c>
      <c r="M75" s="297"/>
      <c r="N75" s="297"/>
      <c r="O75" s="276"/>
      <c r="P75" s="296">
        <v>61</v>
      </c>
      <c r="Q75" s="296">
        <v>31</v>
      </c>
      <c r="R75" s="296">
        <v>3507</v>
      </c>
    </row>
    <row r="76" spans="1:18" ht="23.25" customHeight="1" x14ac:dyDescent="0.3">
      <c r="A76" s="291">
        <v>20</v>
      </c>
      <c r="B76" s="292" t="s">
        <v>42</v>
      </c>
      <c r="C76" s="293"/>
      <c r="D76" s="294"/>
      <c r="E76" s="294"/>
      <c r="F76" s="295">
        <v>6854.6341463414637</v>
      </c>
      <c r="G76" s="296">
        <v>5855</v>
      </c>
      <c r="H76" s="296">
        <v>999.63414634146352</v>
      </c>
      <c r="I76" s="296">
        <v>0</v>
      </c>
      <c r="J76" s="296"/>
      <c r="K76" s="296">
        <v>0</v>
      </c>
      <c r="L76" s="296">
        <v>6855</v>
      </c>
      <c r="M76" s="297"/>
      <c r="N76" s="297"/>
      <c r="O76" s="276"/>
      <c r="P76" s="296">
        <v>100</v>
      </c>
      <c r="Q76" s="296">
        <v>60</v>
      </c>
      <c r="R76" s="296">
        <v>6695</v>
      </c>
    </row>
    <row r="77" spans="1:18" ht="23.25" customHeight="1" x14ac:dyDescent="0.3">
      <c r="A77" s="291">
        <v>21</v>
      </c>
      <c r="B77" s="292" t="s">
        <v>43</v>
      </c>
      <c r="C77" s="293"/>
      <c r="D77" s="294"/>
      <c r="E77" s="294"/>
      <c r="F77" s="295">
        <v>5854.6829268292686</v>
      </c>
      <c r="G77" s="296">
        <v>4924</v>
      </c>
      <c r="H77" s="296">
        <v>930.68292682926824</v>
      </c>
      <c r="I77" s="296">
        <v>0</v>
      </c>
      <c r="J77" s="296"/>
      <c r="K77" s="296">
        <v>0</v>
      </c>
      <c r="L77" s="296">
        <v>5855</v>
      </c>
      <c r="M77" s="297"/>
      <c r="N77" s="297"/>
      <c r="O77" s="276"/>
      <c r="P77" s="296">
        <v>93</v>
      </c>
      <c r="Q77" s="296">
        <v>51</v>
      </c>
      <c r="R77" s="296">
        <v>5711</v>
      </c>
    </row>
    <row r="78" spans="1:18" ht="23.25" customHeight="1" x14ac:dyDescent="0.3">
      <c r="A78" s="291">
        <v>22</v>
      </c>
      <c r="B78" s="292" t="s">
        <v>418</v>
      </c>
      <c r="C78" s="293"/>
      <c r="D78" s="294"/>
      <c r="E78" s="294"/>
      <c r="F78" s="295">
        <v>7239.8048780487807</v>
      </c>
      <c r="G78" s="296">
        <v>6184</v>
      </c>
      <c r="H78" s="296">
        <v>1055.8048780487807</v>
      </c>
      <c r="I78" s="296">
        <v>0</v>
      </c>
      <c r="J78" s="296"/>
      <c r="K78" s="296">
        <v>0</v>
      </c>
      <c r="L78" s="296">
        <v>7240</v>
      </c>
      <c r="M78" s="297"/>
      <c r="N78" s="297"/>
      <c r="O78" s="276"/>
      <c r="P78" s="296">
        <v>106</v>
      </c>
      <c r="Q78" s="296">
        <v>63</v>
      </c>
      <c r="R78" s="296">
        <v>7071</v>
      </c>
    </row>
    <row r="79" spans="1:18" ht="23.25" customHeight="1" x14ac:dyDescent="0.3">
      <c r="A79" s="291">
        <v>23</v>
      </c>
      <c r="B79" s="292" t="s">
        <v>47</v>
      </c>
      <c r="C79" s="293"/>
      <c r="D79" s="294"/>
      <c r="E79" s="294"/>
      <c r="F79" s="295">
        <v>7670.6341463414637</v>
      </c>
      <c r="G79" s="296">
        <v>6552</v>
      </c>
      <c r="H79" s="296">
        <v>1118.6341463414635</v>
      </c>
      <c r="I79" s="296">
        <v>0</v>
      </c>
      <c r="J79" s="296"/>
      <c r="K79" s="296">
        <v>0</v>
      </c>
      <c r="L79" s="296">
        <v>7671</v>
      </c>
      <c r="M79" s="297"/>
      <c r="N79" s="297"/>
      <c r="O79" s="276"/>
      <c r="P79" s="296">
        <v>112</v>
      </c>
      <c r="Q79" s="296">
        <v>67</v>
      </c>
      <c r="R79" s="296">
        <v>7492</v>
      </c>
    </row>
    <row r="80" spans="1:18" ht="23.25" customHeight="1" x14ac:dyDescent="0.3">
      <c r="A80" s="291">
        <v>24</v>
      </c>
      <c r="B80" s="292" t="s">
        <v>419</v>
      </c>
      <c r="C80" s="293"/>
      <c r="D80" s="294"/>
      <c r="E80" s="294"/>
      <c r="F80" s="295">
        <v>8038.0487804878048</v>
      </c>
      <c r="G80" s="296">
        <v>6695</v>
      </c>
      <c r="H80" s="296">
        <v>1143.0487804878048</v>
      </c>
      <c r="I80" s="296">
        <v>200</v>
      </c>
      <c r="J80" s="296"/>
      <c r="K80" s="296">
        <v>0</v>
      </c>
      <c r="L80" s="296">
        <v>8038</v>
      </c>
      <c r="M80" s="297"/>
      <c r="N80" s="297"/>
      <c r="O80" s="276"/>
      <c r="P80" s="296">
        <v>114</v>
      </c>
      <c r="Q80" s="296">
        <v>70</v>
      </c>
      <c r="R80" s="296">
        <v>7854</v>
      </c>
    </row>
    <row r="81" spans="1:18" s="308" customFormat="1" ht="23.25" customHeight="1" x14ac:dyDescent="0.3">
      <c r="A81" s="287" t="s">
        <v>72</v>
      </c>
      <c r="B81" s="299" t="s">
        <v>243</v>
      </c>
      <c r="C81" s="284"/>
      <c r="D81" s="285"/>
      <c r="E81" s="285"/>
      <c r="F81" s="300">
        <v>10559</v>
      </c>
      <c r="G81" s="286"/>
      <c r="H81" s="286">
        <v>10559</v>
      </c>
      <c r="I81" s="286">
        <v>0</v>
      </c>
      <c r="J81" s="286"/>
      <c r="K81" s="286">
        <v>0</v>
      </c>
      <c r="L81" s="286">
        <v>10559</v>
      </c>
      <c r="M81" s="306"/>
      <c r="N81" s="297"/>
      <c r="O81" s="307"/>
      <c r="P81" s="286">
        <v>820</v>
      </c>
      <c r="Q81" s="286">
        <v>88</v>
      </c>
      <c r="R81" s="286">
        <v>9651</v>
      </c>
    </row>
    <row r="82" spans="1:18" s="308" customFormat="1" ht="23.25" customHeight="1" x14ac:dyDescent="0.3">
      <c r="A82" s="287" t="s">
        <v>74</v>
      </c>
      <c r="B82" s="299" t="s">
        <v>427</v>
      </c>
      <c r="C82" s="284"/>
      <c r="D82" s="285"/>
      <c r="E82" s="285"/>
      <c r="F82" s="300">
        <v>6298</v>
      </c>
      <c r="G82" s="286"/>
      <c r="H82" s="286">
        <v>6298</v>
      </c>
      <c r="I82" s="286"/>
      <c r="J82" s="286"/>
      <c r="K82" s="286"/>
      <c r="L82" s="286">
        <v>6298</v>
      </c>
      <c r="M82" s="306"/>
      <c r="N82" s="297"/>
      <c r="O82" s="307"/>
      <c r="P82" s="286"/>
      <c r="Q82" s="286"/>
      <c r="R82" s="286">
        <v>6298</v>
      </c>
    </row>
    <row r="83" spans="1:18" s="308" customFormat="1" ht="23.25" customHeight="1" x14ac:dyDescent="0.3">
      <c r="A83" s="287" t="s">
        <v>204</v>
      </c>
      <c r="B83" s="299" t="s">
        <v>407</v>
      </c>
      <c r="C83" s="284"/>
      <c r="D83" s="285"/>
      <c r="E83" s="285"/>
      <c r="F83" s="300">
        <v>20000</v>
      </c>
      <c r="G83" s="286">
        <v>0</v>
      </c>
      <c r="H83" s="286">
        <v>0</v>
      </c>
      <c r="I83" s="286">
        <v>0</v>
      </c>
      <c r="J83" s="286">
        <v>0</v>
      </c>
      <c r="K83" s="286">
        <v>20000</v>
      </c>
      <c r="L83" s="286">
        <v>20000</v>
      </c>
      <c r="M83" s="306"/>
      <c r="N83" s="297"/>
      <c r="O83" s="307">
        <v>0</v>
      </c>
      <c r="P83" s="286">
        <v>0</v>
      </c>
      <c r="Q83" s="286">
        <v>0</v>
      </c>
      <c r="R83" s="286">
        <v>20000</v>
      </c>
    </row>
    <row r="84" spans="1:18" ht="47.25" x14ac:dyDescent="0.3">
      <c r="A84" s="291">
        <v>1</v>
      </c>
      <c r="B84" s="305" t="s">
        <v>428</v>
      </c>
      <c r="C84" s="293"/>
      <c r="D84" s="294"/>
      <c r="E84" s="294"/>
      <c r="F84" s="300">
        <v>18000</v>
      </c>
      <c r="G84" s="296"/>
      <c r="H84" s="296"/>
      <c r="I84" s="296"/>
      <c r="J84" s="296"/>
      <c r="K84" s="296">
        <v>18000</v>
      </c>
      <c r="L84" s="296">
        <v>18000</v>
      </c>
      <c r="M84" s="297"/>
      <c r="N84" s="297"/>
      <c r="O84" s="276"/>
      <c r="P84" s="296"/>
      <c r="Q84" s="296"/>
      <c r="R84" s="296">
        <v>18000</v>
      </c>
    </row>
    <row r="85" spans="1:18" ht="63" x14ac:dyDescent="0.3">
      <c r="A85" s="291">
        <v>2</v>
      </c>
      <c r="B85" s="305" t="s">
        <v>429</v>
      </c>
      <c r="C85" s="293"/>
      <c r="D85" s="294"/>
      <c r="E85" s="294"/>
      <c r="F85" s="300">
        <v>2000</v>
      </c>
      <c r="G85" s="296"/>
      <c r="H85" s="296"/>
      <c r="I85" s="296"/>
      <c r="J85" s="296"/>
      <c r="K85" s="296">
        <v>2000</v>
      </c>
      <c r="L85" s="296">
        <v>2000</v>
      </c>
      <c r="M85" s="297"/>
      <c r="N85" s="297"/>
      <c r="O85" s="276"/>
      <c r="P85" s="296"/>
      <c r="Q85" s="296"/>
      <c r="R85" s="296">
        <v>2000</v>
      </c>
    </row>
    <row r="86" spans="1:18" ht="42" customHeight="1" x14ac:dyDescent="0.3">
      <c r="A86" s="287" t="s">
        <v>79</v>
      </c>
      <c r="B86" s="299" t="s">
        <v>430</v>
      </c>
      <c r="C86" s="284"/>
      <c r="D86" s="294"/>
      <c r="E86" s="294"/>
      <c r="F86" s="286">
        <v>13559</v>
      </c>
      <c r="G86" s="286">
        <v>0</v>
      </c>
      <c r="H86" s="286">
        <v>13559</v>
      </c>
      <c r="I86" s="286">
        <v>0</v>
      </c>
      <c r="J86" s="286">
        <v>0</v>
      </c>
      <c r="K86" s="286">
        <v>0</v>
      </c>
      <c r="L86" s="286">
        <v>13559</v>
      </c>
      <c r="M86" s="286">
        <v>0</v>
      </c>
      <c r="N86" s="286">
        <v>0</v>
      </c>
      <c r="O86" s="286">
        <v>0</v>
      </c>
      <c r="P86" s="286">
        <v>0</v>
      </c>
      <c r="Q86" s="286">
        <v>0</v>
      </c>
      <c r="R86" s="286">
        <v>24234</v>
      </c>
    </row>
    <row r="87" spans="1:18" ht="31.5" x14ac:dyDescent="0.3">
      <c r="A87" s="287"/>
      <c r="B87" s="283" t="s">
        <v>431</v>
      </c>
      <c r="C87" s="284"/>
      <c r="D87" s="285"/>
      <c r="E87" s="285"/>
      <c r="F87" s="300">
        <v>7468</v>
      </c>
      <c r="G87" s="301"/>
      <c r="H87" s="301">
        <v>7468</v>
      </c>
      <c r="I87" s="309">
        <v>0</v>
      </c>
      <c r="J87" s="301"/>
      <c r="K87" s="309">
        <v>0</v>
      </c>
      <c r="L87" s="301">
        <v>7468</v>
      </c>
      <c r="M87" s="310"/>
      <c r="N87" s="311"/>
      <c r="O87" s="301"/>
      <c r="P87" s="301"/>
      <c r="Q87" s="301"/>
      <c r="R87" s="309">
        <v>18143</v>
      </c>
    </row>
    <row r="88" spans="1:18" ht="63" x14ac:dyDescent="0.3">
      <c r="A88" s="287"/>
      <c r="B88" s="283" t="s">
        <v>432</v>
      </c>
      <c r="C88" s="284"/>
      <c r="D88" s="285"/>
      <c r="E88" s="285"/>
      <c r="F88" s="300">
        <v>6091</v>
      </c>
      <c r="G88" s="301"/>
      <c r="H88" s="301">
        <v>6091</v>
      </c>
      <c r="I88" s="309"/>
      <c r="J88" s="301"/>
      <c r="K88" s="309"/>
      <c r="L88" s="301">
        <v>6091</v>
      </c>
      <c r="M88" s="310"/>
      <c r="N88" s="311"/>
      <c r="O88" s="301"/>
      <c r="P88" s="301"/>
      <c r="Q88" s="301"/>
      <c r="R88" s="309">
        <v>6091</v>
      </c>
    </row>
    <row r="89" spans="1:18" x14ac:dyDescent="0.3">
      <c r="B89" s="395" t="s">
        <v>433</v>
      </c>
      <c r="C89" s="395"/>
      <c r="D89" s="395"/>
      <c r="E89" s="395"/>
      <c r="F89" s="395"/>
      <c r="G89" s="395"/>
      <c r="H89" s="395"/>
      <c r="I89" s="395"/>
      <c r="J89" s="395"/>
      <c r="K89" s="395"/>
      <c r="L89" s="395"/>
      <c r="M89" s="395"/>
      <c r="N89" s="395"/>
      <c r="O89" s="395"/>
      <c r="P89" s="395"/>
      <c r="Q89" s="395"/>
      <c r="R89" s="395"/>
    </row>
  </sheetData>
  <mergeCells count="16">
    <mergeCell ref="B89:R89"/>
    <mergeCell ref="A1:R1"/>
    <mergeCell ref="A2:R2"/>
    <mergeCell ref="Q3:R3"/>
    <mergeCell ref="A4:A5"/>
    <mergeCell ref="B4:B5"/>
    <mergeCell ref="C4:C5"/>
    <mergeCell ref="D4:E4"/>
    <mergeCell ref="F4:F5"/>
    <mergeCell ref="G4:J4"/>
    <mergeCell ref="L4:L5"/>
    <mergeCell ref="M4:N4"/>
    <mergeCell ref="O4:O5"/>
    <mergeCell ref="P4:P5"/>
    <mergeCell ref="Q4:Q5"/>
    <mergeCell ref="R4:R5"/>
  </mergeCells>
  <pageMargins left="0.7" right="0.7" top="0.75" bottom="0.42" header="0.3" footer="0.3"/>
  <pageSetup paperSize="9" scale="69"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workbookViewId="0">
      <pane ySplit="5" topLeftCell="A6" activePane="bottomLeft" state="frozen"/>
      <selection sqref="A1:R1"/>
      <selection pane="bottomLeft" activeCell="F6" sqref="F6"/>
    </sheetView>
  </sheetViews>
  <sheetFormatPr defaultRowHeight="15" x14ac:dyDescent="0.25"/>
  <cols>
    <col min="1" max="1" width="4.6640625" style="312" customWidth="1"/>
    <col min="2" max="2" width="15.33203125" style="312" customWidth="1"/>
    <col min="3" max="3" width="8.77734375" style="312" customWidth="1"/>
    <col min="4" max="4" width="9.21875" style="312" customWidth="1"/>
    <col min="5" max="5" width="8.77734375" style="312" customWidth="1"/>
    <col min="6" max="6" width="8.33203125" style="312" customWidth="1"/>
    <col min="7" max="7" width="9" style="312" customWidth="1"/>
    <col min="8" max="8" width="10.109375" style="312" customWidth="1"/>
    <col min="9" max="16384" width="8.88671875" style="312"/>
  </cols>
  <sheetData>
    <row r="1" spans="1:8" ht="27" customHeight="1" x14ac:dyDescent="0.3">
      <c r="A1" s="409" t="s">
        <v>434</v>
      </c>
      <c r="B1" s="409"/>
      <c r="C1" s="409"/>
      <c r="D1" s="409"/>
      <c r="E1" s="409"/>
      <c r="F1" s="409"/>
      <c r="G1" s="409"/>
      <c r="H1" s="409"/>
    </row>
    <row r="2" spans="1:8" x14ac:dyDescent="0.25">
      <c r="A2" s="410" t="str">
        <f>+sngd!A2</f>
        <v>(Kèm theo  Tờ trình số 253/TTr-UBND ngày  04/12/2023 của UBND huyện )</v>
      </c>
      <c r="B2" s="410"/>
      <c r="C2" s="410"/>
      <c r="D2" s="410"/>
      <c r="E2" s="410"/>
      <c r="F2" s="410"/>
      <c r="G2" s="410"/>
      <c r="H2" s="410"/>
    </row>
    <row r="3" spans="1:8" x14ac:dyDescent="0.25">
      <c r="G3" s="411" t="str">
        <f>+sngd!Q3</f>
        <v>ĐVT: Triệu đồng</v>
      </c>
      <c r="H3" s="411"/>
    </row>
    <row r="4" spans="1:8" ht="30" customHeight="1" x14ac:dyDescent="0.25">
      <c r="A4" s="412" t="s">
        <v>1</v>
      </c>
      <c r="B4" s="412" t="s">
        <v>181</v>
      </c>
      <c r="C4" s="412" t="s">
        <v>108</v>
      </c>
      <c r="D4" s="412" t="s">
        <v>100</v>
      </c>
      <c r="E4" s="412"/>
      <c r="F4" s="412"/>
      <c r="G4" s="412"/>
      <c r="H4" s="412"/>
    </row>
    <row r="5" spans="1:8" ht="92.25" customHeight="1" x14ac:dyDescent="0.25">
      <c r="A5" s="412" t="s">
        <v>1</v>
      </c>
      <c r="B5" s="412" t="s">
        <v>181</v>
      </c>
      <c r="C5" s="412"/>
      <c r="D5" s="313" t="s">
        <v>435</v>
      </c>
      <c r="E5" s="313" t="s">
        <v>436</v>
      </c>
      <c r="F5" s="313" t="s">
        <v>437</v>
      </c>
      <c r="G5" s="313" t="s">
        <v>438</v>
      </c>
      <c r="H5" s="313" t="s">
        <v>439</v>
      </c>
    </row>
    <row r="6" spans="1:8" ht="22.5" customHeight="1" x14ac:dyDescent="0.25">
      <c r="A6" s="314"/>
      <c r="B6" s="315" t="s">
        <v>26</v>
      </c>
      <c r="C6" s="316">
        <f>C7+C32+C56+C81+C82</f>
        <v>6298</v>
      </c>
      <c r="D6" s="316">
        <f t="shared" ref="D6:H6" si="0">D7+D32+D56+D81+D82</f>
        <v>2690</v>
      </c>
      <c r="E6" s="316">
        <f t="shared" si="0"/>
        <v>911.99999999999989</v>
      </c>
      <c r="F6" s="316">
        <f t="shared" si="0"/>
        <v>907</v>
      </c>
      <c r="G6" s="316">
        <f t="shared" si="0"/>
        <v>1735</v>
      </c>
      <c r="H6" s="316">
        <f t="shared" si="0"/>
        <v>54</v>
      </c>
    </row>
    <row r="7" spans="1:8" ht="22.5" customHeight="1" x14ac:dyDescent="0.25">
      <c r="A7" s="314" t="s">
        <v>8</v>
      </c>
      <c r="B7" s="317" t="s">
        <v>410</v>
      </c>
      <c r="C7" s="316">
        <f>SUM(C8:C31)</f>
        <v>1543.8</v>
      </c>
      <c r="D7" s="316">
        <f t="shared" ref="D7:H7" si="1">SUM(D8:D31)</f>
        <v>572</v>
      </c>
      <c r="E7" s="316">
        <f t="shared" si="1"/>
        <v>901.99999999999989</v>
      </c>
      <c r="F7" s="316">
        <f t="shared" si="1"/>
        <v>69.800000000000011</v>
      </c>
      <c r="G7" s="316">
        <f t="shared" si="1"/>
        <v>0</v>
      </c>
      <c r="H7" s="316">
        <f t="shared" si="1"/>
        <v>0</v>
      </c>
    </row>
    <row r="8" spans="1:8" ht="22.5" customHeight="1" x14ac:dyDescent="0.25">
      <c r="A8" s="318">
        <v>1</v>
      </c>
      <c r="B8" s="319" t="s">
        <v>27</v>
      </c>
      <c r="C8" s="320">
        <f t="shared" ref="C8:C71" si="2">SUM(D8:H8)</f>
        <v>29</v>
      </c>
      <c r="D8" s="321">
        <v>15</v>
      </c>
      <c r="E8" s="321">
        <v>14</v>
      </c>
      <c r="F8" s="321">
        <v>0</v>
      </c>
      <c r="G8" s="321">
        <v>0</v>
      </c>
      <c r="H8" s="321">
        <v>0</v>
      </c>
    </row>
    <row r="9" spans="1:8" ht="22.5" customHeight="1" x14ac:dyDescent="0.25">
      <c r="A9" s="322">
        <v>2</v>
      </c>
      <c r="B9" s="323" t="s">
        <v>411</v>
      </c>
      <c r="C9" s="320">
        <f t="shared" si="2"/>
        <v>66</v>
      </c>
      <c r="D9" s="320">
        <v>30</v>
      </c>
      <c r="E9" s="320">
        <v>36</v>
      </c>
      <c r="F9" s="320">
        <v>0</v>
      </c>
      <c r="G9" s="320">
        <v>0</v>
      </c>
      <c r="H9" s="320">
        <v>0</v>
      </c>
    </row>
    <row r="10" spans="1:8" ht="22.5" customHeight="1" x14ac:dyDescent="0.25">
      <c r="A10" s="322">
        <v>3</v>
      </c>
      <c r="B10" s="323" t="s">
        <v>28</v>
      </c>
      <c r="C10" s="320">
        <f t="shared" si="2"/>
        <v>156.96</v>
      </c>
      <c r="D10" s="320">
        <v>50</v>
      </c>
      <c r="E10" s="320">
        <v>93</v>
      </c>
      <c r="F10" s="320">
        <v>13.96</v>
      </c>
      <c r="G10" s="320">
        <v>0</v>
      </c>
      <c r="H10" s="320">
        <v>0</v>
      </c>
    </row>
    <row r="11" spans="1:8" ht="22.5" customHeight="1" x14ac:dyDescent="0.25">
      <c r="A11" s="322">
        <v>4</v>
      </c>
      <c r="B11" s="323" t="s">
        <v>412</v>
      </c>
      <c r="C11" s="320">
        <f t="shared" si="2"/>
        <v>33</v>
      </c>
      <c r="D11" s="320">
        <v>13</v>
      </c>
      <c r="E11" s="320">
        <v>20</v>
      </c>
      <c r="F11" s="320">
        <v>0</v>
      </c>
      <c r="G11" s="320">
        <v>0</v>
      </c>
      <c r="H11" s="320">
        <v>0</v>
      </c>
    </row>
    <row r="12" spans="1:8" ht="22.5" customHeight="1" x14ac:dyDescent="0.25">
      <c r="A12" s="322">
        <v>5</v>
      </c>
      <c r="B12" s="323" t="s">
        <v>156</v>
      </c>
      <c r="C12" s="320">
        <f t="shared" si="2"/>
        <v>77</v>
      </c>
      <c r="D12" s="320">
        <v>27</v>
      </c>
      <c r="E12" s="320">
        <v>50</v>
      </c>
      <c r="F12" s="320">
        <v>0</v>
      </c>
      <c r="G12" s="320">
        <v>0</v>
      </c>
      <c r="H12" s="320">
        <v>0</v>
      </c>
    </row>
    <row r="13" spans="1:8" ht="22.5" customHeight="1" x14ac:dyDescent="0.25">
      <c r="A13" s="322">
        <v>6</v>
      </c>
      <c r="B13" s="323" t="s">
        <v>31</v>
      </c>
      <c r="C13" s="320">
        <f t="shared" si="2"/>
        <v>53</v>
      </c>
      <c r="D13" s="320">
        <v>20</v>
      </c>
      <c r="E13" s="320">
        <v>33</v>
      </c>
      <c r="F13" s="320">
        <v>0</v>
      </c>
      <c r="G13" s="320">
        <v>0</v>
      </c>
      <c r="H13" s="320">
        <v>0</v>
      </c>
    </row>
    <row r="14" spans="1:8" ht="22.5" customHeight="1" x14ac:dyDescent="0.25">
      <c r="A14" s="322">
        <v>7</v>
      </c>
      <c r="B14" s="323" t="s">
        <v>32</v>
      </c>
      <c r="C14" s="320">
        <f t="shared" si="2"/>
        <v>32</v>
      </c>
      <c r="D14" s="320">
        <v>12</v>
      </c>
      <c r="E14" s="320">
        <v>20</v>
      </c>
      <c r="F14" s="320">
        <v>0</v>
      </c>
      <c r="G14" s="320">
        <v>0</v>
      </c>
      <c r="H14" s="320">
        <v>0</v>
      </c>
    </row>
    <row r="15" spans="1:8" ht="22.5" customHeight="1" x14ac:dyDescent="0.25">
      <c r="A15" s="322">
        <v>8</v>
      </c>
      <c r="B15" s="323" t="s">
        <v>33</v>
      </c>
      <c r="C15" s="320">
        <f t="shared" si="2"/>
        <v>70.960000000000008</v>
      </c>
      <c r="D15" s="320">
        <v>19</v>
      </c>
      <c r="E15" s="320">
        <v>38</v>
      </c>
      <c r="F15" s="320">
        <v>13.96</v>
      </c>
      <c r="G15" s="320">
        <v>0</v>
      </c>
      <c r="H15" s="320">
        <v>0</v>
      </c>
    </row>
    <row r="16" spans="1:8" ht="22.5" customHeight="1" x14ac:dyDescent="0.25">
      <c r="A16" s="322">
        <v>9</v>
      </c>
      <c r="B16" s="323" t="s">
        <v>34</v>
      </c>
      <c r="C16" s="320">
        <f t="shared" si="2"/>
        <v>41</v>
      </c>
      <c r="D16" s="320">
        <v>16</v>
      </c>
      <c r="E16" s="320">
        <v>25</v>
      </c>
      <c r="F16" s="320">
        <v>0</v>
      </c>
      <c r="G16" s="320">
        <v>0</v>
      </c>
      <c r="H16" s="320">
        <v>0</v>
      </c>
    </row>
    <row r="17" spans="1:8" ht="22.5" customHeight="1" x14ac:dyDescent="0.25">
      <c r="A17" s="322">
        <v>10</v>
      </c>
      <c r="B17" s="323" t="s">
        <v>413</v>
      </c>
      <c r="C17" s="320">
        <f t="shared" si="2"/>
        <v>106.2</v>
      </c>
      <c r="D17" s="320">
        <v>27</v>
      </c>
      <c r="E17" s="320">
        <v>51.28</v>
      </c>
      <c r="F17" s="320">
        <v>27.92</v>
      </c>
      <c r="G17" s="320">
        <v>0</v>
      </c>
      <c r="H17" s="320">
        <v>0</v>
      </c>
    </row>
    <row r="18" spans="1:8" ht="22.5" customHeight="1" x14ac:dyDescent="0.25">
      <c r="A18" s="322">
        <v>11</v>
      </c>
      <c r="B18" s="323" t="s">
        <v>35</v>
      </c>
      <c r="C18" s="320">
        <f t="shared" si="2"/>
        <v>45.36</v>
      </c>
      <c r="D18" s="320">
        <v>18</v>
      </c>
      <c r="E18" s="320">
        <v>27.36</v>
      </c>
      <c r="F18" s="320">
        <v>0</v>
      </c>
      <c r="G18" s="320">
        <v>0</v>
      </c>
      <c r="H18" s="320">
        <v>0</v>
      </c>
    </row>
    <row r="19" spans="1:8" ht="22.5" customHeight="1" x14ac:dyDescent="0.25">
      <c r="A19" s="322">
        <v>12</v>
      </c>
      <c r="B19" s="323" t="s">
        <v>36</v>
      </c>
      <c r="C19" s="320">
        <f t="shared" si="2"/>
        <v>57.2</v>
      </c>
      <c r="D19" s="320">
        <v>22</v>
      </c>
      <c r="E19" s="320">
        <v>35.200000000000003</v>
      </c>
      <c r="F19" s="320">
        <v>0</v>
      </c>
      <c r="G19" s="320">
        <v>0</v>
      </c>
      <c r="H19" s="320">
        <v>0</v>
      </c>
    </row>
    <row r="20" spans="1:8" ht="22.5" customHeight="1" x14ac:dyDescent="0.25">
      <c r="A20" s="322">
        <v>13</v>
      </c>
      <c r="B20" s="323" t="s">
        <v>414</v>
      </c>
      <c r="C20" s="320">
        <f t="shared" si="2"/>
        <v>68.52000000000001</v>
      </c>
      <c r="D20" s="320">
        <v>21</v>
      </c>
      <c r="E20" s="320">
        <v>33.56</v>
      </c>
      <c r="F20" s="320">
        <v>13.96</v>
      </c>
      <c r="G20" s="320">
        <v>0</v>
      </c>
      <c r="H20" s="320">
        <v>0</v>
      </c>
    </row>
    <row r="21" spans="1:8" ht="22.5" customHeight="1" x14ac:dyDescent="0.25">
      <c r="A21" s="322">
        <v>14</v>
      </c>
      <c r="B21" s="323" t="s">
        <v>415</v>
      </c>
      <c r="C21" s="320">
        <f t="shared" si="2"/>
        <v>72.64</v>
      </c>
      <c r="D21" s="320">
        <v>28</v>
      </c>
      <c r="E21" s="320">
        <v>44.64</v>
      </c>
      <c r="F21" s="320">
        <v>0</v>
      </c>
      <c r="G21" s="320">
        <v>0</v>
      </c>
      <c r="H21" s="320">
        <v>0</v>
      </c>
    </row>
    <row r="22" spans="1:8" ht="22.5" customHeight="1" x14ac:dyDescent="0.25">
      <c r="A22" s="322">
        <v>15</v>
      </c>
      <c r="B22" s="323" t="s">
        <v>416</v>
      </c>
      <c r="C22" s="320">
        <f t="shared" si="2"/>
        <v>88.16</v>
      </c>
      <c r="D22" s="320">
        <v>32</v>
      </c>
      <c r="E22" s="320">
        <v>56.16</v>
      </c>
      <c r="F22" s="320">
        <v>0</v>
      </c>
      <c r="G22" s="320">
        <v>0</v>
      </c>
      <c r="H22" s="320">
        <v>0</v>
      </c>
    </row>
    <row r="23" spans="1:8" ht="22.5" customHeight="1" x14ac:dyDescent="0.25">
      <c r="A23" s="322">
        <v>16</v>
      </c>
      <c r="B23" s="323" t="s">
        <v>417</v>
      </c>
      <c r="C23" s="320">
        <f t="shared" si="2"/>
        <v>68.08</v>
      </c>
      <c r="D23" s="320">
        <v>22</v>
      </c>
      <c r="E23" s="320">
        <v>46.08</v>
      </c>
      <c r="F23" s="320">
        <v>0</v>
      </c>
      <c r="G23" s="320">
        <v>0</v>
      </c>
      <c r="H23" s="320">
        <v>0</v>
      </c>
    </row>
    <row r="24" spans="1:8" ht="22.5" customHeight="1" x14ac:dyDescent="0.25">
      <c r="A24" s="322">
        <v>17</v>
      </c>
      <c r="B24" s="323" t="s">
        <v>40</v>
      </c>
      <c r="C24" s="320">
        <f t="shared" si="2"/>
        <v>34.72</v>
      </c>
      <c r="D24" s="320">
        <v>16</v>
      </c>
      <c r="E24" s="320">
        <v>18.72</v>
      </c>
      <c r="F24" s="320">
        <v>0</v>
      </c>
      <c r="G24" s="320">
        <v>0</v>
      </c>
      <c r="H24" s="320">
        <v>0</v>
      </c>
    </row>
    <row r="25" spans="1:8" ht="22.5" customHeight="1" x14ac:dyDescent="0.25">
      <c r="A25" s="322">
        <v>18</v>
      </c>
      <c r="B25" s="323" t="s">
        <v>41</v>
      </c>
      <c r="C25" s="320">
        <f t="shared" si="2"/>
        <v>43.56</v>
      </c>
      <c r="D25" s="320">
        <v>17</v>
      </c>
      <c r="E25" s="320">
        <v>26.56</v>
      </c>
      <c r="F25" s="320">
        <v>0</v>
      </c>
      <c r="G25" s="320">
        <v>0</v>
      </c>
      <c r="H25" s="320">
        <v>0</v>
      </c>
    </row>
    <row r="26" spans="1:8" ht="22.5" customHeight="1" x14ac:dyDescent="0.25">
      <c r="A26" s="322">
        <v>19</v>
      </c>
      <c r="B26" s="323" t="s">
        <v>42</v>
      </c>
      <c r="C26" s="320">
        <f t="shared" si="2"/>
        <v>53.32</v>
      </c>
      <c r="D26" s="320">
        <v>21</v>
      </c>
      <c r="E26" s="320">
        <v>32.32</v>
      </c>
      <c r="F26" s="320">
        <v>0</v>
      </c>
      <c r="G26" s="320">
        <v>0</v>
      </c>
      <c r="H26" s="320">
        <v>0</v>
      </c>
    </row>
    <row r="27" spans="1:8" ht="22.5" customHeight="1" x14ac:dyDescent="0.25">
      <c r="A27" s="322">
        <v>20</v>
      </c>
      <c r="B27" s="323" t="s">
        <v>43</v>
      </c>
      <c r="C27" s="320">
        <f t="shared" si="2"/>
        <v>60.44</v>
      </c>
      <c r="D27" s="320">
        <v>23</v>
      </c>
      <c r="E27" s="320">
        <v>37.44</v>
      </c>
      <c r="F27" s="320">
        <v>0</v>
      </c>
      <c r="G27" s="320">
        <v>0</v>
      </c>
      <c r="H27" s="320">
        <v>0</v>
      </c>
    </row>
    <row r="28" spans="1:8" ht="22.5" customHeight="1" x14ac:dyDescent="0.25">
      <c r="A28" s="322">
        <v>21</v>
      </c>
      <c r="B28" s="323" t="s">
        <v>418</v>
      </c>
      <c r="C28" s="320">
        <f t="shared" si="2"/>
        <v>47.04</v>
      </c>
      <c r="D28" s="320">
        <v>24</v>
      </c>
      <c r="E28" s="320">
        <v>23.04</v>
      </c>
      <c r="F28" s="320">
        <v>0</v>
      </c>
      <c r="G28" s="320">
        <v>0</v>
      </c>
      <c r="H28" s="320">
        <v>0</v>
      </c>
    </row>
    <row r="29" spans="1:8" ht="22.5" customHeight="1" x14ac:dyDescent="0.25">
      <c r="A29" s="322">
        <v>22</v>
      </c>
      <c r="B29" s="323" t="s">
        <v>46</v>
      </c>
      <c r="C29" s="320">
        <f t="shared" si="2"/>
        <v>100.56</v>
      </c>
      <c r="D29" s="320">
        <v>42</v>
      </c>
      <c r="E29" s="320">
        <v>58.56</v>
      </c>
      <c r="F29" s="320">
        <v>0</v>
      </c>
      <c r="G29" s="320">
        <v>0</v>
      </c>
      <c r="H29" s="320">
        <v>0</v>
      </c>
    </row>
    <row r="30" spans="1:8" ht="22.5" customHeight="1" x14ac:dyDescent="0.25">
      <c r="A30" s="322">
        <v>23</v>
      </c>
      <c r="B30" s="323" t="s">
        <v>47</v>
      </c>
      <c r="C30" s="320">
        <f t="shared" si="2"/>
        <v>71.319999999999993</v>
      </c>
      <c r="D30" s="320">
        <v>31</v>
      </c>
      <c r="E30" s="320">
        <v>40.32</v>
      </c>
      <c r="F30" s="320">
        <v>0</v>
      </c>
      <c r="G30" s="320">
        <v>0</v>
      </c>
      <c r="H30" s="320">
        <v>0</v>
      </c>
    </row>
    <row r="31" spans="1:8" ht="22.5" customHeight="1" x14ac:dyDescent="0.25">
      <c r="A31" s="324">
        <v>24</v>
      </c>
      <c r="B31" s="325" t="s">
        <v>419</v>
      </c>
      <c r="C31" s="320">
        <f t="shared" si="2"/>
        <v>67.759999999999991</v>
      </c>
      <c r="D31" s="326">
        <v>26</v>
      </c>
      <c r="E31" s="326">
        <v>41.76</v>
      </c>
      <c r="F31" s="326">
        <v>0</v>
      </c>
      <c r="G31" s="326">
        <v>0</v>
      </c>
      <c r="H31" s="326">
        <v>0</v>
      </c>
    </row>
    <row r="32" spans="1:8" ht="22.5" customHeight="1" x14ac:dyDescent="0.25">
      <c r="A32" s="327" t="s">
        <v>20</v>
      </c>
      <c r="B32" s="328" t="s">
        <v>420</v>
      </c>
      <c r="C32" s="329">
        <f t="shared" si="2"/>
        <v>915.88</v>
      </c>
      <c r="D32" s="329">
        <v>525</v>
      </c>
      <c r="E32" s="329">
        <v>0</v>
      </c>
      <c r="F32" s="329">
        <v>390.88</v>
      </c>
      <c r="G32" s="329">
        <v>0</v>
      </c>
      <c r="H32" s="329">
        <v>0</v>
      </c>
    </row>
    <row r="33" spans="1:8" ht="22.5" customHeight="1" x14ac:dyDescent="0.25">
      <c r="A33" s="330">
        <v>1</v>
      </c>
      <c r="B33" s="331" t="s">
        <v>27</v>
      </c>
      <c r="C33" s="320">
        <f t="shared" si="2"/>
        <v>31.96</v>
      </c>
      <c r="D33" s="332">
        <v>18</v>
      </c>
      <c r="E33" s="332">
        <v>0</v>
      </c>
      <c r="F33" s="332">
        <v>13.96</v>
      </c>
      <c r="G33" s="332">
        <v>0</v>
      </c>
      <c r="H33" s="332">
        <v>0</v>
      </c>
    </row>
    <row r="34" spans="1:8" ht="22.5" customHeight="1" x14ac:dyDescent="0.25">
      <c r="A34" s="322">
        <v>2</v>
      </c>
      <c r="B34" s="333" t="s">
        <v>411</v>
      </c>
      <c r="C34" s="320">
        <f t="shared" si="2"/>
        <v>26</v>
      </c>
      <c r="D34" s="320">
        <v>26</v>
      </c>
      <c r="E34" s="320">
        <v>0</v>
      </c>
      <c r="F34" s="320">
        <v>0</v>
      </c>
      <c r="G34" s="320">
        <v>0</v>
      </c>
      <c r="H34" s="320">
        <v>0</v>
      </c>
    </row>
    <row r="35" spans="1:8" ht="22.5" customHeight="1" x14ac:dyDescent="0.25">
      <c r="A35" s="322">
        <v>3</v>
      </c>
      <c r="B35" s="323" t="s">
        <v>28</v>
      </c>
      <c r="C35" s="320">
        <f t="shared" si="2"/>
        <v>38.96</v>
      </c>
      <c r="D35" s="320">
        <v>25</v>
      </c>
      <c r="E35" s="320">
        <v>0</v>
      </c>
      <c r="F35" s="320">
        <v>13.96</v>
      </c>
      <c r="G35" s="320">
        <v>0</v>
      </c>
      <c r="H35" s="320">
        <v>0</v>
      </c>
    </row>
    <row r="36" spans="1:8" ht="22.5" customHeight="1" x14ac:dyDescent="0.25">
      <c r="A36" s="322">
        <v>4</v>
      </c>
      <c r="B36" s="323" t="s">
        <v>412</v>
      </c>
      <c r="C36" s="320">
        <f t="shared" si="2"/>
        <v>39.96</v>
      </c>
      <c r="D36" s="320">
        <v>26</v>
      </c>
      <c r="E36" s="320">
        <v>0</v>
      </c>
      <c r="F36" s="320">
        <v>13.96</v>
      </c>
      <c r="G36" s="320">
        <v>0</v>
      </c>
      <c r="H36" s="320">
        <v>0</v>
      </c>
    </row>
    <row r="37" spans="1:8" ht="22.5" customHeight="1" x14ac:dyDescent="0.25">
      <c r="A37" s="322">
        <v>5</v>
      </c>
      <c r="B37" s="323" t="s">
        <v>156</v>
      </c>
      <c r="C37" s="320">
        <f t="shared" si="2"/>
        <v>25</v>
      </c>
      <c r="D37" s="320">
        <v>25</v>
      </c>
      <c r="E37" s="320">
        <v>0</v>
      </c>
      <c r="F37" s="320">
        <v>0</v>
      </c>
      <c r="G37" s="320">
        <v>0</v>
      </c>
      <c r="H37" s="320">
        <v>0</v>
      </c>
    </row>
    <row r="38" spans="1:8" ht="22.5" customHeight="1" x14ac:dyDescent="0.25">
      <c r="A38" s="322">
        <v>6</v>
      </c>
      <c r="B38" s="333" t="s">
        <v>31</v>
      </c>
      <c r="C38" s="320">
        <f t="shared" si="2"/>
        <v>16</v>
      </c>
      <c r="D38" s="320">
        <v>16</v>
      </c>
      <c r="E38" s="320">
        <v>0</v>
      </c>
      <c r="F38" s="320">
        <v>0</v>
      </c>
      <c r="G38" s="320">
        <v>0</v>
      </c>
      <c r="H38" s="320">
        <v>0</v>
      </c>
    </row>
    <row r="39" spans="1:8" ht="22.5" customHeight="1" x14ac:dyDescent="0.25">
      <c r="A39" s="322">
        <v>7</v>
      </c>
      <c r="B39" s="323" t="s">
        <v>32</v>
      </c>
      <c r="C39" s="320">
        <f t="shared" si="2"/>
        <v>16</v>
      </c>
      <c r="D39" s="320">
        <v>16</v>
      </c>
      <c r="E39" s="320">
        <v>0</v>
      </c>
      <c r="F39" s="320">
        <v>0</v>
      </c>
      <c r="G39" s="320">
        <v>0</v>
      </c>
      <c r="H39" s="320">
        <v>0</v>
      </c>
    </row>
    <row r="40" spans="1:8" ht="22.5" customHeight="1" x14ac:dyDescent="0.25">
      <c r="A40" s="322">
        <v>8</v>
      </c>
      <c r="B40" s="323" t="s">
        <v>33</v>
      </c>
      <c r="C40" s="320">
        <f t="shared" si="2"/>
        <v>14</v>
      </c>
      <c r="D40" s="320">
        <v>14</v>
      </c>
      <c r="E40" s="320">
        <v>0</v>
      </c>
      <c r="F40" s="320">
        <v>0</v>
      </c>
      <c r="G40" s="320">
        <v>0</v>
      </c>
      <c r="H40" s="320">
        <v>0</v>
      </c>
    </row>
    <row r="41" spans="1:8" ht="22.5" customHeight="1" x14ac:dyDescent="0.25">
      <c r="A41" s="322">
        <v>9</v>
      </c>
      <c r="B41" s="323" t="s">
        <v>34</v>
      </c>
      <c r="C41" s="320">
        <f t="shared" si="2"/>
        <v>58.88</v>
      </c>
      <c r="D41" s="320">
        <v>17</v>
      </c>
      <c r="E41" s="320">
        <v>0</v>
      </c>
      <c r="F41" s="320">
        <v>41.88</v>
      </c>
      <c r="G41" s="320">
        <v>0</v>
      </c>
      <c r="H41" s="320">
        <v>0</v>
      </c>
    </row>
    <row r="42" spans="1:8" ht="22.5" customHeight="1" x14ac:dyDescent="0.25">
      <c r="A42" s="322">
        <v>10</v>
      </c>
      <c r="B42" s="323" t="s">
        <v>413</v>
      </c>
      <c r="C42" s="320">
        <f t="shared" si="2"/>
        <v>37.96</v>
      </c>
      <c r="D42" s="320">
        <v>24</v>
      </c>
      <c r="E42" s="320">
        <v>0</v>
      </c>
      <c r="F42" s="320">
        <v>13.96</v>
      </c>
      <c r="G42" s="320">
        <v>0</v>
      </c>
      <c r="H42" s="320">
        <v>0</v>
      </c>
    </row>
    <row r="43" spans="1:8" ht="22.5" customHeight="1" x14ac:dyDescent="0.25">
      <c r="A43" s="322">
        <v>11</v>
      </c>
      <c r="B43" s="323" t="s">
        <v>35</v>
      </c>
      <c r="C43" s="320">
        <f t="shared" si="2"/>
        <v>18</v>
      </c>
      <c r="D43" s="320">
        <v>18</v>
      </c>
      <c r="E43" s="320">
        <v>0</v>
      </c>
      <c r="F43" s="320">
        <v>0</v>
      </c>
      <c r="G43" s="320">
        <v>0</v>
      </c>
      <c r="H43" s="320">
        <v>0</v>
      </c>
    </row>
    <row r="44" spans="1:8" ht="22.5" customHeight="1" x14ac:dyDescent="0.25">
      <c r="A44" s="322">
        <v>12</v>
      </c>
      <c r="B44" s="333" t="s">
        <v>36</v>
      </c>
      <c r="C44" s="320">
        <f t="shared" si="2"/>
        <v>16</v>
      </c>
      <c r="D44" s="320">
        <v>16</v>
      </c>
      <c r="E44" s="320">
        <v>0</v>
      </c>
      <c r="F44" s="320">
        <v>0</v>
      </c>
      <c r="G44" s="320">
        <v>0</v>
      </c>
      <c r="H44" s="320">
        <v>0</v>
      </c>
    </row>
    <row r="45" spans="1:8" ht="22.5" customHeight="1" x14ac:dyDescent="0.25">
      <c r="A45" s="322">
        <v>13</v>
      </c>
      <c r="B45" s="323" t="s">
        <v>421</v>
      </c>
      <c r="C45" s="320">
        <f t="shared" si="2"/>
        <v>82.88</v>
      </c>
      <c r="D45" s="320">
        <v>41</v>
      </c>
      <c r="E45" s="320">
        <v>0</v>
      </c>
      <c r="F45" s="320">
        <v>41.88</v>
      </c>
      <c r="G45" s="320">
        <v>0</v>
      </c>
      <c r="H45" s="320">
        <v>0</v>
      </c>
    </row>
    <row r="46" spans="1:8" ht="22.5" customHeight="1" x14ac:dyDescent="0.25">
      <c r="A46" s="322">
        <v>14</v>
      </c>
      <c r="B46" s="334" t="s">
        <v>416</v>
      </c>
      <c r="C46" s="320">
        <f t="shared" si="2"/>
        <v>90.84</v>
      </c>
      <c r="D46" s="320">
        <v>35</v>
      </c>
      <c r="E46" s="320">
        <v>0</v>
      </c>
      <c r="F46" s="320">
        <v>55.84</v>
      </c>
      <c r="G46" s="320">
        <v>0</v>
      </c>
      <c r="H46" s="320">
        <v>0</v>
      </c>
    </row>
    <row r="47" spans="1:8" ht="22.5" customHeight="1" x14ac:dyDescent="0.25">
      <c r="A47" s="322">
        <v>15</v>
      </c>
      <c r="B47" s="323" t="s">
        <v>422</v>
      </c>
      <c r="C47" s="320">
        <f t="shared" si="2"/>
        <v>57.88</v>
      </c>
      <c r="D47" s="320">
        <v>16</v>
      </c>
      <c r="E47" s="320">
        <v>0</v>
      </c>
      <c r="F47" s="320">
        <v>41.88</v>
      </c>
      <c r="G47" s="320">
        <v>0</v>
      </c>
      <c r="H47" s="320">
        <v>0</v>
      </c>
    </row>
    <row r="48" spans="1:8" ht="22.5" customHeight="1" x14ac:dyDescent="0.25">
      <c r="A48" s="322">
        <v>16</v>
      </c>
      <c r="B48" s="323" t="s">
        <v>417</v>
      </c>
      <c r="C48" s="320">
        <f t="shared" si="2"/>
        <v>18</v>
      </c>
      <c r="D48" s="320">
        <v>18</v>
      </c>
      <c r="E48" s="320">
        <v>0</v>
      </c>
      <c r="F48" s="320">
        <v>0</v>
      </c>
      <c r="G48" s="320">
        <v>0</v>
      </c>
      <c r="H48" s="320">
        <v>0</v>
      </c>
    </row>
    <row r="49" spans="1:8" ht="22.5" customHeight="1" x14ac:dyDescent="0.25">
      <c r="A49" s="322">
        <v>17</v>
      </c>
      <c r="B49" s="323" t="s">
        <v>40</v>
      </c>
      <c r="C49" s="320">
        <f t="shared" si="2"/>
        <v>55.88</v>
      </c>
      <c r="D49" s="320">
        <v>14</v>
      </c>
      <c r="E49" s="320">
        <v>0</v>
      </c>
      <c r="F49" s="320">
        <v>41.88</v>
      </c>
      <c r="G49" s="320">
        <v>0</v>
      </c>
      <c r="H49" s="320">
        <v>0</v>
      </c>
    </row>
    <row r="50" spans="1:8" ht="22.5" customHeight="1" x14ac:dyDescent="0.25">
      <c r="A50" s="322">
        <v>18</v>
      </c>
      <c r="B50" s="323" t="s">
        <v>42</v>
      </c>
      <c r="C50" s="320">
        <f t="shared" si="2"/>
        <v>15</v>
      </c>
      <c r="D50" s="320">
        <v>15</v>
      </c>
      <c r="E50" s="320">
        <v>0</v>
      </c>
      <c r="F50" s="320">
        <v>0</v>
      </c>
      <c r="G50" s="320">
        <v>0</v>
      </c>
      <c r="H50" s="320">
        <v>0</v>
      </c>
    </row>
    <row r="51" spans="1:8" ht="22.5" customHeight="1" x14ac:dyDescent="0.25">
      <c r="A51" s="322">
        <v>19</v>
      </c>
      <c r="B51" s="323" t="s">
        <v>43</v>
      </c>
      <c r="C51" s="320">
        <f t="shared" si="2"/>
        <v>39.96</v>
      </c>
      <c r="D51" s="320">
        <v>26</v>
      </c>
      <c r="E51" s="320">
        <v>0</v>
      </c>
      <c r="F51" s="320">
        <v>13.96</v>
      </c>
      <c r="G51" s="320">
        <v>0</v>
      </c>
      <c r="H51" s="320">
        <v>0</v>
      </c>
    </row>
    <row r="52" spans="1:8" ht="22.5" customHeight="1" x14ac:dyDescent="0.25">
      <c r="A52" s="322">
        <v>20</v>
      </c>
      <c r="B52" s="323" t="s">
        <v>418</v>
      </c>
      <c r="C52" s="320">
        <f t="shared" si="2"/>
        <v>27</v>
      </c>
      <c r="D52" s="320">
        <v>27</v>
      </c>
      <c r="E52" s="320">
        <v>0</v>
      </c>
      <c r="F52" s="320">
        <v>0</v>
      </c>
      <c r="G52" s="320">
        <v>0</v>
      </c>
      <c r="H52" s="320">
        <v>0</v>
      </c>
    </row>
    <row r="53" spans="1:8" ht="22.5" customHeight="1" x14ac:dyDescent="0.25">
      <c r="A53" s="322">
        <v>21</v>
      </c>
      <c r="B53" s="323" t="s">
        <v>46</v>
      </c>
      <c r="C53" s="320">
        <f t="shared" si="2"/>
        <v>84.88</v>
      </c>
      <c r="D53" s="320">
        <v>43</v>
      </c>
      <c r="E53" s="320">
        <v>0</v>
      </c>
      <c r="F53" s="320">
        <v>41.88</v>
      </c>
      <c r="G53" s="320">
        <v>0</v>
      </c>
      <c r="H53" s="320">
        <v>0</v>
      </c>
    </row>
    <row r="54" spans="1:8" ht="22.5" customHeight="1" x14ac:dyDescent="0.25">
      <c r="A54" s="322">
        <v>22</v>
      </c>
      <c r="B54" s="323" t="s">
        <v>47</v>
      </c>
      <c r="C54" s="320">
        <f t="shared" si="2"/>
        <v>50.92</v>
      </c>
      <c r="D54" s="320">
        <v>23</v>
      </c>
      <c r="E54" s="320">
        <v>0</v>
      </c>
      <c r="F54" s="320">
        <v>27.92</v>
      </c>
      <c r="G54" s="320">
        <v>0</v>
      </c>
      <c r="H54" s="320">
        <v>0</v>
      </c>
    </row>
    <row r="55" spans="1:8" ht="22.5" customHeight="1" x14ac:dyDescent="0.25">
      <c r="A55" s="335">
        <v>23</v>
      </c>
      <c r="B55" s="325" t="s">
        <v>419</v>
      </c>
      <c r="C55" s="320">
        <f t="shared" si="2"/>
        <v>53.92</v>
      </c>
      <c r="D55" s="326">
        <v>26</v>
      </c>
      <c r="E55" s="326">
        <v>0</v>
      </c>
      <c r="F55" s="326">
        <v>27.92</v>
      </c>
      <c r="G55" s="326">
        <v>0</v>
      </c>
      <c r="H55" s="326">
        <v>0</v>
      </c>
    </row>
    <row r="56" spans="1:8" ht="22.5" customHeight="1" x14ac:dyDescent="0.25">
      <c r="A56" s="327" t="s">
        <v>91</v>
      </c>
      <c r="B56" s="336" t="s">
        <v>423</v>
      </c>
      <c r="C56" s="329">
        <f t="shared" si="2"/>
        <v>446.32</v>
      </c>
      <c r="D56" s="329">
        <v>0</v>
      </c>
      <c r="E56" s="329">
        <v>0</v>
      </c>
      <c r="F56" s="329">
        <v>446.32</v>
      </c>
      <c r="G56" s="329">
        <v>0</v>
      </c>
      <c r="H56" s="329">
        <v>0</v>
      </c>
    </row>
    <row r="57" spans="1:8" ht="22.5" customHeight="1" x14ac:dyDescent="0.25">
      <c r="A57" s="330">
        <v>1</v>
      </c>
      <c r="B57" s="331" t="s">
        <v>27</v>
      </c>
      <c r="C57" s="320">
        <f t="shared" si="2"/>
        <v>0</v>
      </c>
      <c r="D57" s="332">
        <v>0</v>
      </c>
      <c r="E57" s="332">
        <v>0</v>
      </c>
      <c r="F57" s="332">
        <v>0</v>
      </c>
      <c r="G57" s="332">
        <v>0</v>
      </c>
      <c r="H57" s="332">
        <v>0</v>
      </c>
    </row>
    <row r="58" spans="1:8" ht="22.5" customHeight="1" x14ac:dyDescent="0.25">
      <c r="A58" s="322">
        <v>2</v>
      </c>
      <c r="B58" s="333" t="s">
        <v>411</v>
      </c>
      <c r="C58" s="320">
        <f t="shared" si="2"/>
        <v>0</v>
      </c>
      <c r="D58" s="320">
        <v>0</v>
      </c>
      <c r="E58" s="320">
        <v>0</v>
      </c>
      <c r="F58" s="320">
        <v>0</v>
      </c>
      <c r="G58" s="320">
        <v>0</v>
      </c>
      <c r="H58" s="320">
        <v>0</v>
      </c>
    </row>
    <row r="59" spans="1:8" ht="22.5" customHeight="1" x14ac:dyDescent="0.25">
      <c r="A59" s="322">
        <v>3</v>
      </c>
      <c r="B59" s="323" t="s">
        <v>28</v>
      </c>
      <c r="C59" s="320">
        <f t="shared" si="2"/>
        <v>69.8</v>
      </c>
      <c r="D59" s="320">
        <v>0</v>
      </c>
      <c r="E59" s="320">
        <v>0</v>
      </c>
      <c r="F59" s="320">
        <v>69.8</v>
      </c>
      <c r="G59" s="320">
        <v>0</v>
      </c>
      <c r="H59" s="320">
        <v>0</v>
      </c>
    </row>
    <row r="60" spans="1:8" ht="22.5" customHeight="1" x14ac:dyDescent="0.25">
      <c r="A60" s="322">
        <v>4</v>
      </c>
      <c r="B60" s="323" t="s">
        <v>412</v>
      </c>
      <c r="C60" s="320">
        <f t="shared" si="2"/>
        <v>0</v>
      </c>
      <c r="D60" s="320">
        <v>0</v>
      </c>
      <c r="E60" s="320">
        <v>0</v>
      </c>
      <c r="F60" s="320">
        <v>0</v>
      </c>
      <c r="G60" s="320">
        <v>0</v>
      </c>
      <c r="H60" s="320">
        <v>0</v>
      </c>
    </row>
    <row r="61" spans="1:8" ht="22.5" customHeight="1" x14ac:dyDescent="0.25">
      <c r="A61" s="322">
        <v>5</v>
      </c>
      <c r="B61" s="323" t="s">
        <v>156</v>
      </c>
      <c r="C61" s="320">
        <f t="shared" si="2"/>
        <v>27.92</v>
      </c>
      <c r="D61" s="320">
        <v>0</v>
      </c>
      <c r="E61" s="320">
        <v>0</v>
      </c>
      <c r="F61" s="320">
        <v>27.92</v>
      </c>
      <c r="G61" s="320">
        <v>0</v>
      </c>
      <c r="H61" s="320">
        <v>0</v>
      </c>
    </row>
    <row r="62" spans="1:8" ht="22.5" customHeight="1" x14ac:dyDescent="0.25">
      <c r="A62" s="322">
        <v>6</v>
      </c>
      <c r="B62" s="333" t="s">
        <v>31</v>
      </c>
      <c r="C62" s="320">
        <f t="shared" si="2"/>
        <v>13.96</v>
      </c>
      <c r="D62" s="320">
        <v>0</v>
      </c>
      <c r="E62" s="320">
        <v>0</v>
      </c>
      <c r="F62" s="320">
        <v>13.96</v>
      </c>
      <c r="G62" s="320">
        <v>0</v>
      </c>
      <c r="H62" s="320">
        <v>0</v>
      </c>
    </row>
    <row r="63" spans="1:8" ht="22.5" customHeight="1" x14ac:dyDescent="0.25">
      <c r="A63" s="322">
        <v>7</v>
      </c>
      <c r="B63" s="323" t="s">
        <v>32</v>
      </c>
      <c r="C63" s="320">
        <f t="shared" si="2"/>
        <v>0</v>
      </c>
      <c r="D63" s="320">
        <v>0</v>
      </c>
      <c r="E63" s="320">
        <v>0</v>
      </c>
      <c r="F63" s="320">
        <v>0</v>
      </c>
      <c r="G63" s="320">
        <v>0</v>
      </c>
      <c r="H63" s="320">
        <v>0</v>
      </c>
    </row>
    <row r="64" spans="1:8" ht="22.5" customHeight="1" x14ac:dyDescent="0.25">
      <c r="A64" s="322">
        <v>8</v>
      </c>
      <c r="B64" s="323" t="s">
        <v>33</v>
      </c>
      <c r="C64" s="320">
        <f t="shared" si="2"/>
        <v>13.96</v>
      </c>
      <c r="D64" s="320">
        <v>0</v>
      </c>
      <c r="E64" s="320">
        <v>0</v>
      </c>
      <c r="F64" s="320">
        <v>13.96</v>
      </c>
      <c r="G64" s="320">
        <v>0</v>
      </c>
      <c r="H64" s="320">
        <v>0</v>
      </c>
    </row>
    <row r="65" spans="1:8" ht="22.5" customHeight="1" x14ac:dyDescent="0.25">
      <c r="A65" s="322">
        <v>9</v>
      </c>
      <c r="B65" s="323" t="s">
        <v>34</v>
      </c>
      <c r="C65" s="320">
        <f t="shared" si="2"/>
        <v>0</v>
      </c>
      <c r="D65" s="320">
        <v>0</v>
      </c>
      <c r="E65" s="320">
        <v>0</v>
      </c>
      <c r="F65" s="320">
        <v>0</v>
      </c>
      <c r="G65" s="320">
        <v>0</v>
      </c>
      <c r="H65" s="320">
        <v>0</v>
      </c>
    </row>
    <row r="66" spans="1:8" ht="22.5" customHeight="1" x14ac:dyDescent="0.25">
      <c r="A66" s="322">
        <v>10</v>
      </c>
      <c r="B66" s="323" t="s">
        <v>413</v>
      </c>
      <c r="C66" s="320">
        <f t="shared" si="2"/>
        <v>69.8</v>
      </c>
      <c r="D66" s="320">
        <v>0</v>
      </c>
      <c r="E66" s="320">
        <v>0</v>
      </c>
      <c r="F66" s="320">
        <v>69.8</v>
      </c>
      <c r="G66" s="320">
        <v>0</v>
      </c>
      <c r="H66" s="320">
        <v>0</v>
      </c>
    </row>
    <row r="67" spans="1:8" ht="22.5" customHeight="1" x14ac:dyDescent="0.25">
      <c r="A67" s="322">
        <v>11</v>
      </c>
      <c r="B67" s="323" t="s">
        <v>35</v>
      </c>
      <c r="C67" s="320">
        <f t="shared" si="2"/>
        <v>0</v>
      </c>
      <c r="D67" s="320">
        <v>0</v>
      </c>
      <c r="E67" s="320">
        <v>0</v>
      </c>
      <c r="F67" s="320">
        <v>0</v>
      </c>
      <c r="G67" s="320">
        <v>0</v>
      </c>
      <c r="H67" s="320">
        <v>0</v>
      </c>
    </row>
    <row r="68" spans="1:8" ht="22.5" customHeight="1" x14ac:dyDescent="0.25">
      <c r="A68" s="322">
        <v>12</v>
      </c>
      <c r="B68" s="333" t="s">
        <v>36</v>
      </c>
      <c r="C68" s="320">
        <f t="shared" si="2"/>
        <v>13.96</v>
      </c>
      <c r="D68" s="320">
        <v>0</v>
      </c>
      <c r="E68" s="320">
        <v>0</v>
      </c>
      <c r="F68" s="320">
        <v>13.96</v>
      </c>
      <c r="G68" s="320">
        <v>0</v>
      </c>
      <c r="H68" s="320">
        <v>0</v>
      </c>
    </row>
    <row r="69" spans="1:8" ht="22.5" customHeight="1" x14ac:dyDescent="0.25">
      <c r="A69" s="322">
        <v>13</v>
      </c>
      <c r="B69" s="337" t="s">
        <v>424</v>
      </c>
      <c r="C69" s="320">
        <f t="shared" si="2"/>
        <v>0</v>
      </c>
      <c r="D69" s="320">
        <v>0</v>
      </c>
      <c r="E69" s="320">
        <v>0</v>
      </c>
      <c r="F69" s="320">
        <v>0</v>
      </c>
      <c r="G69" s="320">
        <v>0</v>
      </c>
      <c r="H69" s="320">
        <v>0</v>
      </c>
    </row>
    <row r="70" spans="1:8" ht="22.5" customHeight="1" x14ac:dyDescent="0.25">
      <c r="A70" s="322">
        <v>14</v>
      </c>
      <c r="B70" s="337" t="s">
        <v>425</v>
      </c>
      <c r="C70" s="320">
        <f t="shared" si="2"/>
        <v>27.92</v>
      </c>
      <c r="D70" s="320">
        <v>0</v>
      </c>
      <c r="E70" s="320">
        <v>0</v>
      </c>
      <c r="F70" s="320">
        <v>27.92</v>
      </c>
      <c r="G70" s="320">
        <v>0</v>
      </c>
      <c r="H70" s="320">
        <v>0</v>
      </c>
    </row>
    <row r="71" spans="1:8" ht="22.5" customHeight="1" x14ac:dyDescent="0.25">
      <c r="A71" s="322">
        <v>15</v>
      </c>
      <c r="B71" s="334" t="s">
        <v>416</v>
      </c>
      <c r="C71" s="320">
        <f t="shared" si="2"/>
        <v>13.96</v>
      </c>
      <c r="D71" s="320">
        <v>0</v>
      </c>
      <c r="E71" s="320">
        <v>0</v>
      </c>
      <c r="F71" s="320">
        <v>13.96</v>
      </c>
      <c r="G71" s="320">
        <v>0</v>
      </c>
      <c r="H71" s="320">
        <v>0</v>
      </c>
    </row>
    <row r="72" spans="1:8" ht="22.5" customHeight="1" x14ac:dyDescent="0.25">
      <c r="A72" s="322">
        <v>16</v>
      </c>
      <c r="B72" s="323" t="s">
        <v>422</v>
      </c>
      <c r="C72" s="320">
        <f t="shared" ref="C72:C80" si="3">SUM(D72:H72)</f>
        <v>0</v>
      </c>
      <c r="D72" s="320">
        <v>0</v>
      </c>
      <c r="E72" s="320">
        <v>0</v>
      </c>
      <c r="F72" s="320">
        <v>0</v>
      </c>
      <c r="G72" s="320">
        <v>0</v>
      </c>
      <c r="H72" s="320">
        <v>0</v>
      </c>
    </row>
    <row r="73" spans="1:8" ht="22.5" customHeight="1" x14ac:dyDescent="0.25">
      <c r="A73" s="322">
        <v>17</v>
      </c>
      <c r="B73" s="337" t="s">
        <v>426</v>
      </c>
      <c r="C73" s="320">
        <f t="shared" si="3"/>
        <v>55.84</v>
      </c>
      <c r="D73" s="320">
        <v>0</v>
      </c>
      <c r="E73" s="320">
        <v>0</v>
      </c>
      <c r="F73" s="320">
        <v>55.84</v>
      </c>
      <c r="G73" s="320">
        <v>0</v>
      </c>
      <c r="H73" s="320">
        <v>0</v>
      </c>
    </row>
    <row r="74" spans="1:8" ht="22.5" customHeight="1" x14ac:dyDescent="0.25">
      <c r="A74" s="322">
        <v>18</v>
      </c>
      <c r="B74" s="323" t="s">
        <v>417</v>
      </c>
      <c r="C74" s="320">
        <f t="shared" si="3"/>
        <v>41.48</v>
      </c>
      <c r="D74" s="320">
        <v>0</v>
      </c>
      <c r="E74" s="320">
        <v>0</v>
      </c>
      <c r="F74" s="320">
        <v>41.48</v>
      </c>
      <c r="G74" s="320">
        <v>0</v>
      </c>
      <c r="H74" s="320">
        <v>0</v>
      </c>
    </row>
    <row r="75" spans="1:8" ht="22.5" customHeight="1" x14ac:dyDescent="0.25">
      <c r="A75" s="322">
        <v>19</v>
      </c>
      <c r="B75" s="323" t="s">
        <v>40</v>
      </c>
      <c r="C75" s="320">
        <f t="shared" si="3"/>
        <v>13.96</v>
      </c>
      <c r="D75" s="320">
        <v>0</v>
      </c>
      <c r="E75" s="320">
        <v>0</v>
      </c>
      <c r="F75" s="320">
        <v>13.96</v>
      </c>
      <c r="G75" s="320">
        <v>0</v>
      </c>
      <c r="H75" s="320">
        <v>0</v>
      </c>
    </row>
    <row r="76" spans="1:8" ht="22.5" customHeight="1" x14ac:dyDescent="0.25">
      <c r="A76" s="322">
        <v>20</v>
      </c>
      <c r="B76" s="323" t="s">
        <v>42</v>
      </c>
      <c r="C76" s="320">
        <f t="shared" si="3"/>
        <v>13.96</v>
      </c>
      <c r="D76" s="320">
        <v>0</v>
      </c>
      <c r="E76" s="320">
        <v>0</v>
      </c>
      <c r="F76" s="320">
        <v>13.96</v>
      </c>
      <c r="G76" s="320">
        <v>0</v>
      </c>
      <c r="H76" s="320">
        <v>0</v>
      </c>
    </row>
    <row r="77" spans="1:8" ht="22.5" customHeight="1" x14ac:dyDescent="0.25">
      <c r="A77" s="322">
        <v>21</v>
      </c>
      <c r="B77" s="323" t="s">
        <v>43</v>
      </c>
      <c r="C77" s="320">
        <f t="shared" si="3"/>
        <v>41.88</v>
      </c>
      <c r="D77" s="320">
        <v>0</v>
      </c>
      <c r="E77" s="320">
        <v>0</v>
      </c>
      <c r="F77" s="320">
        <v>41.88</v>
      </c>
      <c r="G77" s="320">
        <v>0</v>
      </c>
      <c r="H77" s="320">
        <v>0</v>
      </c>
    </row>
    <row r="78" spans="1:8" ht="22.5" customHeight="1" x14ac:dyDescent="0.25">
      <c r="A78" s="322">
        <v>22</v>
      </c>
      <c r="B78" s="323" t="s">
        <v>418</v>
      </c>
      <c r="C78" s="320">
        <f t="shared" si="3"/>
        <v>0</v>
      </c>
      <c r="D78" s="320">
        <v>0</v>
      </c>
      <c r="E78" s="320">
        <v>0</v>
      </c>
      <c r="F78" s="320">
        <v>0</v>
      </c>
      <c r="G78" s="320">
        <v>0</v>
      </c>
      <c r="H78" s="320">
        <v>0</v>
      </c>
    </row>
    <row r="79" spans="1:8" ht="22.5" customHeight="1" x14ac:dyDescent="0.25">
      <c r="A79" s="322">
        <v>23</v>
      </c>
      <c r="B79" s="323" t="s">
        <v>47</v>
      </c>
      <c r="C79" s="320">
        <f t="shared" si="3"/>
        <v>27.92</v>
      </c>
      <c r="D79" s="320">
        <v>0</v>
      </c>
      <c r="E79" s="320">
        <v>0</v>
      </c>
      <c r="F79" s="320">
        <v>27.92</v>
      </c>
      <c r="G79" s="320">
        <v>0</v>
      </c>
      <c r="H79" s="320">
        <v>0</v>
      </c>
    </row>
    <row r="80" spans="1:8" ht="22.5" customHeight="1" x14ac:dyDescent="0.25">
      <c r="A80" s="335">
        <v>24</v>
      </c>
      <c r="B80" s="325" t="s">
        <v>419</v>
      </c>
      <c r="C80" s="320">
        <f t="shared" si="3"/>
        <v>0</v>
      </c>
      <c r="D80" s="326">
        <v>0</v>
      </c>
      <c r="E80" s="326">
        <v>0</v>
      </c>
      <c r="F80" s="326">
        <v>0</v>
      </c>
      <c r="G80" s="326">
        <v>0</v>
      </c>
      <c r="H80" s="326">
        <v>0</v>
      </c>
    </row>
    <row r="81" spans="1:8" ht="22.5" customHeight="1" x14ac:dyDescent="0.25">
      <c r="A81" s="327" t="s">
        <v>72</v>
      </c>
      <c r="B81" s="328" t="s">
        <v>243</v>
      </c>
      <c r="C81" s="329">
        <f>SUM(D81:H81)</f>
        <v>1745</v>
      </c>
      <c r="D81" s="329">
        <v>0</v>
      </c>
      <c r="E81" s="329">
        <v>10</v>
      </c>
      <c r="F81" s="338">
        <v>0</v>
      </c>
      <c r="G81" s="329">
        <v>1735</v>
      </c>
      <c r="H81" s="338">
        <v>0</v>
      </c>
    </row>
    <row r="82" spans="1:8" ht="22.5" customHeight="1" x14ac:dyDescent="0.25">
      <c r="A82" s="327" t="s">
        <v>74</v>
      </c>
      <c r="B82" s="328" t="s">
        <v>440</v>
      </c>
      <c r="C82" s="329">
        <f>SUM(D82:H82)</f>
        <v>1647</v>
      </c>
      <c r="D82" s="329">
        <v>1593</v>
      </c>
      <c r="E82" s="329">
        <v>0</v>
      </c>
      <c r="F82" s="329">
        <v>0</v>
      </c>
      <c r="G82" s="329">
        <v>0</v>
      </c>
      <c r="H82" s="329">
        <v>54</v>
      </c>
    </row>
  </sheetData>
  <mergeCells count="7">
    <mergeCell ref="A1:H1"/>
    <mergeCell ref="A2:H2"/>
    <mergeCell ref="G3:H3"/>
    <mergeCell ref="A4:A5"/>
    <mergeCell ref="B4:B5"/>
    <mergeCell ref="C4:C5"/>
    <mergeCell ref="D4:H4"/>
  </mergeCells>
  <pageMargins left="0.7" right="0.33" top="0.62" bottom="0.32" header="0.3" footer="0.6"/>
  <pageSetup paperSize="9" scale="98"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CĐĐP</vt:lpstr>
      <vt:lpstr>CĐ</vt:lpstr>
      <vt:lpstr>DT THU 2024</vt:lpstr>
      <vt:lpstr>P, LP 2024</vt:lpstr>
      <vt:lpstr>Tien đất 2024</vt:lpstr>
      <vt:lpstr>DT CHI 2024</vt:lpstr>
      <vt:lpstr>Giao chi tie</vt:lpstr>
      <vt:lpstr>sngd</vt:lpstr>
      <vt:lpstr>pHỤ BIỂU</vt:lpstr>
      <vt:lpstr>MTQG GN</vt:lpstr>
      <vt:lpstr>MTQG NTM</vt:lpstr>
      <vt:lpstr>b39</vt:lpstr>
      <vt:lpstr>B32 (2)</vt:lpstr>
      <vt:lpstr>Mục tiêu</vt:lpstr>
      <vt:lpstr>HTNNNT</vt:lpstr>
      <vt:lpstr>'B32 (2)'!Print_Titles</vt:lpstr>
      <vt:lpstr>CĐ!Print_Titles</vt:lpstr>
      <vt:lpstr>CĐĐP!Print_Titles</vt:lpstr>
      <vt:lpstr>'DT CHI 2024'!Print_Titles</vt:lpstr>
      <vt:lpstr>'Giao chi tie'!Print_Titles</vt:lpstr>
      <vt:lpstr>'pHỤ BIỂU'!Print_Titles</vt:lpstr>
      <vt:lpstr>sngd!Print_Titles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hoatcty@outlook.com</dc:creator>
  <cp:lastModifiedBy>hoatcty@outlook.com</cp:lastModifiedBy>
  <cp:lastPrinted>2023-12-11T09:24:09Z</cp:lastPrinted>
  <dcterms:created xsi:type="dcterms:W3CDTF">2023-10-30T01:52:41Z</dcterms:created>
  <dcterms:modified xsi:type="dcterms:W3CDTF">2023-12-12T01:48:25Z</dcterms:modified>
</cp:coreProperties>
</file>