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\AppData\Local\Temp\Tandan JSC\files\"/>
    </mc:Choice>
  </mc:AlternateContent>
  <bookViews>
    <workbookView xWindow="-120" yWindow="-120" windowWidth="20730" windowHeight="11160" activeTab="5"/>
  </bookViews>
  <sheets>
    <sheet name="TKDT " sheetId="6" r:id="rId1"/>
    <sheet name="PA LUC" sheetId="25" r:id="rId2"/>
    <sheet name="70%" sheetId="23" state="hidden" r:id="rId3"/>
    <sheet name="nhan KK" sheetId="28" state="hidden" r:id="rId4"/>
    <sheet name="nhan TK" sheetId="29" state="hidden" r:id="rId5"/>
    <sheet name="40k" sheetId="34" r:id="rId6"/>
  </sheets>
  <definedNames>
    <definedName name="_xlnm._FilterDatabase" localSheetId="0" hidden="1">'TKDT '!$A$7:$XEM$8</definedName>
  </definedNames>
  <calcPr calcId="162913"/>
</workbook>
</file>

<file path=xl/calcChain.xml><?xml version="1.0" encoding="utf-8"?>
<calcChain xmlns="http://schemas.openxmlformats.org/spreadsheetml/2006/main">
  <c r="A4" i="34" l="1"/>
  <c r="A4" i="25"/>
  <c r="I8" i="6" l="1"/>
  <c r="J8" i="6"/>
  <c r="I9" i="34" l="1"/>
  <c r="H9" i="34"/>
  <c r="G9" i="34"/>
  <c r="E9" i="34"/>
  <c r="J8" i="34"/>
  <c r="J9" i="34" s="1"/>
  <c r="K8" i="34" l="1"/>
  <c r="K9" i="34" s="1"/>
  <c r="K10" i="23"/>
  <c r="E10" i="23"/>
  <c r="G10" i="23" s="1"/>
  <c r="K9" i="23"/>
  <c r="E9" i="23"/>
  <c r="G9" i="23" s="1"/>
  <c r="K8" i="23"/>
  <c r="G8" i="23"/>
  <c r="E8" i="23"/>
  <c r="K7" i="23"/>
  <c r="E7" i="23"/>
  <c r="G7" i="23" s="1"/>
  <c r="K6" i="23"/>
  <c r="G6" i="23"/>
  <c r="E6" i="23"/>
  <c r="A2" i="23"/>
  <c r="I9" i="25"/>
  <c r="H9" i="25"/>
  <c r="G9" i="25"/>
  <c r="E9" i="25"/>
  <c r="M8" i="25"/>
  <c r="M9" i="25" s="1"/>
  <c r="L8" i="25"/>
  <c r="L9" i="25" s="1"/>
  <c r="K8" i="25"/>
  <c r="K9" i="25" s="1"/>
  <c r="J8" i="25"/>
  <c r="L8" i="6"/>
  <c r="K8" i="6"/>
  <c r="F8" i="6"/>
  <c r="N8" i="25" l="1"/>
  <c r="J9" i="25"/>
  <c r="N9" i="25"/>
  <c r="I6" i="23"/>
</calcChain>
</file>

<file path=xl/sharedStrings.xml><?xml version="1.0" encoding="utf-8"?>
<sst xmlns="http://schemas.openxmlformats.org/spreadsheetml/2006/main" count="137" uniqueCount="77">
  <si>
    <t>STT</t>
  </si>
  <si>
    <t>Tên chủ sử dụng đất</t>
  </si>
  <si>
    <t>Ghi chú</t>
  </si>
  <si>
    <t>Số tờ</t>
  </si>
  <si>
    <t>Số thửa</t>
  </si>
  <si>
    <t>Thông tin thửa đất theo 
GCN, HSĐC</t>
  </si>
  <si>
    <t>Thôn Đồng Sào 2</t>
  </si>
  <si>
    <t>Địa chỉ thửa đất</t>
  </si>
  <si>
    <t>Loại đất</t>
  </si>
  <si>
    <t>Tờ 
bản đồ
số</t>
  </si>
  <si>
    <t>Thửa số</t>
  </si>
  <si>
    <t>Tổng diện tích     (m2)</t>
  </si>
  <si>
    <t>Diện tích</t>
  </si>
  <si>
    <t>Diện tích đất hộ (m2)</t>
  </si>
  <si>
    <t>Đất UB
(m2)</t>
  </si>
  <si>
    <t>LUC</t>
  </si>
  <si>
    <t>Thôn Đồng Tiến</t>
  </si>
  <si>
    <t xml:space="preserve"> </t>
  </si>
  <si>
    <t>Thôn Trại Han</t>
  </si>
  <si>
    <t>Đơn vị tính: đồng</t>
  </si>
  <si>
    <t>Tổng</t>
  </si>
  <si>
    <t>Tổng DT 
thu hồi
(m2)</t>
  </si>
  <si>
    <t>Diện tích 
thu hồi (m2)</t>
  </si>
  <si>
    <t>Bồi thường hỗ trợ cho hộ gia đình, cá nhân</t>
  </si>
  <si>
    <t>Số 
thửa</t>
  </si>
  <si>
    <t>Diện tích 
thửa
 (m2)</t>
  </si>
  <si>
    <t>Loại 
đất</t>
  </si>
  <si>
    <t>Tổng diện tích 
thu hồi 
(m2)</t>
  </si>
  <si>
    <t>Đất hộ 
gia đình (m2)</t>
  </si>
  <si>
    <t>Đất 
UBND
 xã (m2)</t>
  </si>
  <si>
    <t>Họ và tên</t>
  </si>
  <si>
    <r>
      <t>Diện tích một định xuất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</si>
  <si>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70% của Định xuất</t>
  </si>
  <si>
    <t>Tỷ lệ</t>
  </si>
  <si>
    <t>ĐVT: đồng</t>
  </si>
  <si>
    <r>
      <t>Diện tích thu hồi đất của hộ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</si>
  <si>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Số lao động được hỗ trợ</t>
  </si>
  <si>
    <t>Số lao động công an xã xác nhận</t>
  </si>
  <si>
    <t>Mức hỗ trợ trên một lao động</t>
  </si>
  <si>
    <t>Thành tiền</t>
  </si>
  <si>
    <t xml:space="preserve">HỖ TRỢ KINH PHÍ ĐÀO TẠO NGHỀ KHI NHÀ NƯỚC THU HỒI TRÊN 70% DIỆN TÍCH
CỦA MỘT ĐỊNH XUẤT GIAO RUỘNG NĂM 1993
DỰ ÁN ĐƯỜNG NỐI QL.37-QL.17-VÕ NHAI (THÁI NGUYÊN), TỈNH BẮC GIANG
TẠI XÃ QUANG TIẾN, HUYỆN TÂN YÊN                                                                                                     </t>
  </si>
  <si>
    <t>Thông tin thửa đất 
theo bản đồ chỉnh lý</t>
  </si>
  <si>
    <t>Thông tin thửa đất 
theo BĐ</t>
  </si>
  <si>
    <t>Bồi thường về đất LUC: 50.000đ/m2</t>
  </si>
  <si>
    <t>Bồi thường hoa mầu trên đất: 9.500đ/m2</t>
  </si>
  <si>
    <t>Hỗ trợ đào 
tạo, chuyển đổi nghề và tìm kiếm việc làm =3 lần giá đất LUC 150.000đ/m2</t>
  </si>
  <si>
    <t>đ6</t>
  </si>
  <si>
    <t>Ký tên</t>
  </si>
  <si>
    <t>Ghi rõ họ và tên</t>
  </si>
  <si>
    <t>DANH SÁCH CÁC HỘ GIA ĐÌNH, CÁ NHÂN NHẬN THÔNG BÁO KIỂM KÊ</t>
  </si>
  <si>
    <t>Ngày ..... Tháng ..... Năm 2022</t>
  </si>
  <si>
    <t>Đại diện bên giao</t>
  </si>
  <si>
    <t>DANH SÁCH CÁC HỘ GIA ĐÌNH, CÁ NHÂN NHẬN THÔNG BÁO THU HỒI ĐẤT, TỜ KHAI, CÁC TÀI LIỆU LIÊN QUAN ĐẾN GPMB THEO QUYẾT ĐỊNH SỐ 10/2019/QĐ-UBND NGÀY 21/05/2019 CỦA UBND TỈNH BẮC GIANG</t>
  </si>
  <si>
    <t>Nguyễn Thanh Quang</t>
  </si>
  <si>
    <t>Phạm Văn Dự</t>
  </si>
  <si>
    <t>Nguyễn Văn Thư</t>
  </si>
  <si>
    <t>Nguyễn Văn Chung</t>
  </si>
  <si>
    <t>Phạm Quang Hiến và Phạm Thị Miền</t>
  </si>
  <si>
    <t>Địa điểm: thôn Đồng Tiến, xã Quang Tiến, huyệnTân Yên, tỉnh Bắc Giang</t>
  </si>
  <si>
    <t>Dự án: Đường nối QL.37 - QL.17 - Võ Nhai (Thái Nguyên), tỉnh Bắc Giang (Đợt 10)</t>
  </si>
  <si>
    <t>BẢNG THỐNG KÊ DIỆN TÍCH, LOẠI ĐẤT, CHỦ SỬ DỤNG ĐẤT THU HỒI</t>
  </si>
  <si>
    <t>Trong đó:</t>
  </si>
  <si>
    <t>Phạm Quang Hiến - Phạm Thị Miền</t>
  </si>
  <si>
    <t>Ngày ..... Tháng ..... Năm 2023</t>
  </si>
  <si>
    <t>Địa điểm: thôn Đồng Tiến, xã Quang Tiến, huyện Tân Yên, tỉnh Bắc Giang</t>
  </si>
  <si>
    <t>Hỗ trợ bàn giao mặt bằng sớm (khuyến khích tiến độ): 40.000đ/m2</t>
  </si>
  <si>
    <t>Tổng kinh phí
bồi thường hỗ trợ cho hộ gia đình</t>
  </si>
  <si>
    <t>Hỗ trợ ổn định 
đời sống khi nhà nước thu hồi đất LUC: 10.000đ/m2</t>
  </si>
  <si>
    <t>Tổng kinh phí
 hỗ trợ cho hộ gia đình</t>
  </si>
  <si>
    <t>PHƯƠNG ÁN BỒI THƯỜNG HỖ TRỢ KHI NHÀ NƯỚC THU HỒI ĐẤT TẠI XÃ QUANG TIẾN</t>
  </si>
  <si>
    <t>DỰ ÁN ĐƯỜNG NỐI QL.37-QL.17-VÕ NHAI (THÁI NGUYÊN), TỈNH BẮC GIANG, TẠI XÃ QUANG TIẾN, HUYỆN TÂN YÊN - (ĐỢT 12)</t>
  </si>
  <si>
    <t>Dự án: Đường nối QL.37 - QL.17 - Võ Nhai (Thái Nguyên), tỉnh Bắc Giang, tại xã Quang Tiến, huyện Tân Yên - (Đợt 12)</t>
  </si>
  <si>
    <t xml:space="preserve">DỰ TOÁN KINH PHÍ BỒI THƯỜNG, HỖ TRỢ BÀN GIAO MẶT BẰNG SỚM (KHUYẾN KHÍCH TIẾN ĐỘ) </t>
  </si>
  <si>
    <t>DỰ ÁN ĐƯỜNG NỐI QL.37-QL.17-VÕ NHAI (THÁI NGUYÊN), TỈNH BẮC GIANG, TẠI XÃ QUANG TIẾN, HUYỆN TÂN YÊN - ĐỢT 12</t>
  </si>
  <si>
    <t xml:space="preserve">Phạm Quang Hiến và
 Phạm Thị Miên
</t>
  </si>
  <si>
    <t>Phạm Quang Hiến 
và Phạm Thị Miên</t>
  </si>
  <si>
    <t>(Kèm theo Quyết định số: ……../QĐ-UBND ngày …..../02/2024 của Ủy ban nhân dân huyện Tân Yên)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</si>
</sst>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36" x14ac:knownFonts="1">
    <font>
      <sz val="10"/>
      <color indexed="8"/>
      <name val="Arial"/>
      <charset val="1"/>
    </font>
    <font>
      <b/>
      <sz val="12"/>
      <color indexed="8"/>
      <name val="Times New Roman"/>
      <family val="1"/>
    </font>
    <font>
      <sz val="12"/>
      <color theme="1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color theme="0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Arial"/>
      <family val="2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37">
    <xf numFmtId="0" fontId="0" fillId="0" borderId="0" xfId="0" applyNumberFormat="1" applyFont="1" applyFill="1" applyBorder="1" applyAlignment="1" applyProtection="1"/>
    <xf numFmtId="165" fontId="11" fillId="0" borderId="1" xfId="5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164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/>
    <xf numFmtId="0" fontId="15" fillId="0" borderId="0" xfId="0" applyFont="1" applyFill="1" applyAlignment="1">
      <alignment vertical="center" wrapText="1"/>
    </xf>
    <xf numFmtId="0" fontId="16" fillId="0" borderId="0" xfId="0" applyFont="1" applyFill="1"/>
    <xf numFmtId="0" fontId="20" fillId="0" borderId="0" xfId="0" applyFont="1" applyFill="1" applyBorder="1" applyAlignment="1">
      <alignment vertical="center" wrapText="1"/>
    </xf>
    <xf numFmtId="164" fontId="4" fillId="0" borderId="7" xfId="2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166" fontId="11" fillId="0" borderId="1" xfId="6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vertical="center" wrapText="1"/>
    </xf>
    <xf numFmtId="0" fontId="21" fillId="0" borderId="1" xfId="0" applyFont="1" applyFill="1" applyBorder="1" applyAlignment="1" applyProtection="1">
      <alignment horizontal="left" vertical="center"/>
    </xf>
    <xf numFmtId="0" fontId="21" fillId="0" borderId="1" xfId="0" applyFont="1" applyFill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165" fontId="22" fillId="0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/>
    </xf>
    <xf numFmtId="2" fontId="4" fillId="0" borderId="7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/>
    </xf>
    <xf numFmtId="0" fontId="21" fillId="0" borderId="2" xfId="0" applyFont="1" applyFill="1" applyBorder="1" applyAlignment="1">
      <alignment horizontal="center" vertical="center" wrapText="1"/>
    </xf>
    <xf numFmtId="166" fontId="21" fillId="0" borderId="2" xfId="6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 applyProtection="1"/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/>
    <xf numFmtId="0" fontId="11" fillId="0" borderId="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left"/>
    </xf>
    <xf numFmtId="0" fontId="30" fillId="0" borderId="1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43" fontId="11" fillId="0" borderId="1" xfId="6" applyFont="1" applyFill="1" applyBorder="1" applyAlignment="1" applyProtection="1">
      <alignment horizontal="center" vertical="center"/>
    </xf>
    <xf numFmtId="166" fontId="11" fillId="0" borderId="1" xfId="6" applyNumberFormat="1" applyFont="1" applyFill="1" applyBorder="1" applyAlignment="1" applyProtection="1">
      <alignment horizontal="center" vertical="center"/>
    </xf>
    <xf numFmtId="164" fontId="11" fillId="0" borderId="1" xfId="6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/>
    <xf numFmtId="0" fontId="32" fillId="0" borderId="1" xfId="0" applyNumberFormat="1" applyFont="1" applyFill="1" applyBorder="1" applyAlignment="1" applyProtection="1">
      <alignment horizontal="center" vertical="center"/>
    </xf>
    <xf numFmtId="164" fontId="21" fillId="0" borderId="1" xfId="2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/>
    <xf numFmtId="43" fontId="21" fillId="0" borderId="1" xfId="6" applyFont="1" applyFill="1" applyBorder="1" applyAlignment="1" applyProtection="1">
      <alignment horizontal="center" vertical="center"/>
    </xf>
    <xf numFmtId="166" fontId="11" fillId="0" borderId="1" xfId="6" applyNumberFormat="1" applyFont="1" applyFill="1" applyBorder="1" applyAlignment="1" applyProtection="1">
      <alignment horizontal="center" vertical="center" wrapText="1"/>
    </xf>
    <xf numFmtId="166" fontId="4" fillId="0" borderId="1" xfId="6" applyNumberFormat="1" applyFont="1" applyFill="1" applyBorder="1" applyAlignment="1" applyProtection="1">
      <alignment horizontal="center" vertical="center"/>
    </xf>
    <xf numFmtId="166" fontId="4" fillId="0" borderId="1" xfId="6" applyNumberFormat="1" applyFont="1" applyFill="1" applyBorder="1" applyAlignment="1" applyProtection="1">
      <alignment horizontal="center" vertical="center" wrapText="1"/>
    </xf>
    <xf numFmtId="166" fontId="25" fillId="0" borderId="0" xfId="6" applyNumberFormat="1" applyFont="1" applyFill="1" applyBorder="1" applyAlignment="1" applyProtection="1">
      <alignment horizontal="center" vertical="center"/>
    </xf>
    <xf numFmtId="166" fontId="4" fillId="0" borderId="0" xfId="6" applyNumberFormat="1" applyFont="1" applyFill="1" applyBorder="1" applyAlignment="1" applyProtection="1">
      <alignment horizontal="center" vertical="center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 vertical="center"/>
    </xf>
    <xf numFmtId="164" fontId="26" fillId="0" borderId="0" xfId="0" applyNumberFormat="1" applyFont="1" applyFill="1" applyBorder="1" applyAlignment="1" applyProtection="1"/>
    <xf numFmtId="164" fontId="35" fillId="0" borderId="0" xfId="6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164" fontId="35" fillId="0" borderId="0" xfId="0" applyNumberFormat="1" applyFont="1" applyFill="1" applyBorder="1" applyAlignment="1" applyProtection="1"/>
    <xf numFmtId="166" fontId="11" fillId="0" borderId="2" xfId="6" applyNumberFormat="1" applyFont="1" applyFill="1" applyBorder="1" applyAlignment="1" applyProtection="1">
      <alignment horizontal="center" vertical="center"/>
    </xf>
    <xf numFmtId="166" fontId="11" fillId="0" borderId="7" xfId="6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44" fontId="11" fillId="0" borderId="1" xfId="4" applyNumberFormat="1" applyFont="1" applyFill="1" applyBorder="1" applyAlignment="1" applyProtection="1">
      <alignment horizontal="center" vertical="center" wrapText="1"/>
    </xf>
    <xf numFmtId="164" fontId="11" fillId="0" borderId="1" xfId="4" applyNumberFormat="1" applyFont="1" applyFill="1" applyBorder="1" applyAlignment="1" applyProtection="1">
      <alignment horizontal="center" vertical="center"/>
    </xf>
    <xf numFmtId="44" fontId="11" fillId="0" borderId="1" xfId="4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4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9" fillId="0" borderId="2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24" fillId="0" borderId="6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33" fillId="0" borderId="1" xfId="0" applyNumberFormat="1" applyFont="1" applyFill="1" applyBorder="1" applyAlignment="1" applyProtection="1">
      <alignment horizontal="center" vertical="center"/>
    </xf>
    <xf numFmtId="0" fontId="33" fillId="0" borderId="4" xfId="0" applyNumberFormat="1" applyFont="1" applyFill="1" applyBorder="1" applyAlignment="1" applyProtection="1">
      <alignment horizontal="center" vertical="center" wrapText="1"/>
    </xf>
    <xf numFmtId="0" fontId="33" fillId="0" borderId="5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</cellXfs>
  <cellStyles count="7">
    <cellStyle name="Comma" xfId="6" builtinId="3"/>
    <cellStyle name="Comma 2" xfId="2"/>
    <cellStyle name="Currency" xfId="4" builtinId="4"/>
    <cellStyle name="Normal" xfId="0" builtinId="0"/>
    <cellStyle name="Normal 2" xfId="1"/>
    <cellStyle name="Normal 2 2 2" xfId="3"/>
    <cellStyle name="Percent" xfId="5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zoomScaleNormal="100" workbookViewId="0">
      <selection activeCell="A4" sqref="A4:N4"/>
    </sheetView>
  </sheetViews>
  <sheetFormatPr defaultColWidth="9.140625" defaultRowHeight="12.75" x14ac:dyDescent="0.2"/>
  <cols>
    <col min="1" max="1" width="7" style="30" customWidth="1"/>
    <col min="2" max="2" width="21.7109375" style="32" customWidth="1"/>
    <col min="3" max="3" width="17.85546875" style="42" customWidth="1"/>
    <col min="4" max="5" width="7.140625" style="3" customWidth="1"/>
    <col min="6" max="6" width="9" style="3" customWidth="1"/>
    <col min="7" max="7" width="7.140625" style="31" customWidth="1"/>
    <col min="8" max="8" width="9" style="33" customWidth="1"/>
    <col min="9" max="9" width="9.7109375" style="34" customWidth="1"/>
    <col min="10" max="10" width="8.85546875" style="3" customWidth="1"/>
    <col min="11" max="11" width="8.140625" style="3" bestFit="1" customWidth="1"/>
    <col min="12" max="12" width="8" style="3" customWidth="1"/>
    <col min="13" max="13" width="9.28515625" style="3" customWidth="1"/>
    <col min="14" max="14" width="10.85546875" style="3" customWidth="1"/>
    <col min="15" max="15" width="6" style="58" customWidth="1"/>
    <col min="16" max="16384" width="9.140625" style="3"/>
  </cols>
  <sheetData>
    <row r="1" spans="1:15" ht="25.5" customHeight="1" x14ac:dyDescent="0.2">
      <c r="A1" s="96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5" ht="22.5" customHeight="1" x14ac:dyDescent="0.2">
      <c r="A2" s="96" t="s">
        <v>71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5" ht="15.75" x14ac:dyDescent="0.2">
      <c r="A3" s="96" t="s">
        <v>58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5" ht="24" customHeight="1" x14ac:dyDescent="0.2">
      <c r="A4" s="99" t="s">
        <v>76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5" ht="45.75" customHeight="1" x14ac:dyDescent="0.2">
      <c r="A5" s="102" t="s">
        <v>0</v>
      </c>
      <c r="B5" s="101" t="s">
        <v>1</v>
      </c>
      <c r="C5" s="101" t="s">
        <v>7</v>
      </c>
      <c r="D5" s="97" t="s">
        <v>41</v>
      </c>
      <c r="E5" s="98"/>
      <c r="F5" s="98"/>
      <c r="G5" s="103" t="s">
        <v>5</v>
      </c>
      <c r="H5" s="104"/>
      <c r="I5" s="105"/>
      <c r="J5" s="101" t="s">
        <v>8</v>
      </c>
      <c r="K5" s="101" t="s">
        <v>21</v>
      </c>
      <c r="L5" s="105" t="s">
        <v>61</v>
      </c>
      <c r="M5" s="105"/>
      <c r="N5" s="100" t="s">
        <v>2</v>
      </c>
    </row>
    <row r="6" spans="1:15" ht="66" customHeight="1" x14ac:dyDescent="0.2">
      <c r="A6" s="102"/>
      <c r="B6" s="101"/>
      <c r="C6" s="101"/>
      <c r="D6" s="62" t="s">
        <v>9</v>
      </c>
      <c r="E6" s="62" t="s">
        <v>10</v>
      </c>
      <c r="F6" s="1" t="s">
        <v>11</v>
      </c>
      <c r="G6" s="62" t="s">
        <v>3</v>
      </c>
      <c r="H6" s="2" t="s">
        <v>4</v>
      </c>
      <c r="I6" s="62" t="s">
        <v>12</v>
      </c>
      <c r="J6" s="101"/>
      <c r="K6" s="101"/>
      <c r="L6" s="1" t="s">
        <v>13</v>
      </c>
      <c r="M6" s="62" t="s">
        <v>14</v>
      </c>
      <c r="N6" s="100"/>
    </row>
    <row r="7" spans="1:15" ht="45.75" customHeight="1" x14ac:dyDescent="0.2">
      <c r="A7" s="18">
        <v>1</v>
      </c>
      <c r="B7" s="19" t="s">
        <v>57</v>
      </c>
      <c r="C7" s="20" t="s">
        <v>16</v>
      </c>
      <c r="D7" s="21">
        <v>30</v>
      </c>
      <c r="E7" s="21">
        <v>48</v>
      </c>
      <c r="F7" s="22">
        <v>493.1</v>
      </c>
      <c r="G7" s="21">
        <v>14</v>
      </c>
      <c r="H7" s="21">
        <v>57</v>
      </c>
      <c r="I7" s="22">
        <v>460</v>
      </c>
      <c r="J7" s="21" t="s">
        <v>15</v>
      </c>
      <c r="K7" s="22">
        <v>260.3</v>
      </c>
      <c r="L7" s="22">
        <v>260.3</v>
      </c>
      <c r="M7" s="78">
        <v>0</v>
      </c>
      <c r="N7" s="46"/>
      <c r="O7" s="58" t="s">
        <v>46</v>
      </c>
    </row>
    <row r="8" spans="1:15" s="83" customFormat="1" ht="45.75" customHeight="1" x14ac:dyDescent="0.2">
      <c r="A8" s="94" t="s">
        <v>20</v>
      </c>
      <c r="B8" s="95"/>
      <c r="C8" s="79">
        <v>0</v>
      </c>
      <c r="D8" s="80">
        <v>0</v>
      </c>
      <c r="E8" s="80">
        <v>0</v>
      </c>
      <c r="F8" s="71">
        <f>SUM(F7:F7)</f>
        <v>493.1</v>
      </c>
      <c r="G8" s="71">
        <v>0</v>
      </c>
      <c r="H8" s="71">
        <v>0</v>
      </c>
      <c r="I8" s="71">
        <f t="shared" ref="I8:J8" si="0">SUM(I7:I7)</f>
        <v>460</v>
      </c>
      <c r="J8" s="71">
        <f t="shared" si="0"/>
        <v>0</v>
      </c>
      <c r="K8" s="71">
        <f>SUM(K7:K7)</f>
        <v>260.3</v>
      </c>
      <c r="L8" s="71">
        <f>SUM(L7:L7)</f>
        <v>260.3</v>
      </c>
      <c r="M8" s="71">
        <v>0</v>
      </c>
      <c r="N8" s="81"/>
      <c r="O8" s="82"/>
    </row>
    <row r="9" spans="1:15" ht="30" customHeight="1" x14ac:dyDescent="0.2">
      <c r="J9" s="30"/>
      <c r="K9" s="35"/>
      <c r="L9" s="3" t="s">
        <v>17</v>
      </c>
    </row>
    <row r="10" spans="1:15" ht="30" customHeight="1" x14ac:dyDescent="0.2">
      <c r="J10" s="30"/>
      <c r="K10" s="30"/>
      <c r="L10" s="3" t="s">
        <v>17</v>
      </c>
      <c r="M10" s="52"/>
    </row>
    <row r="11" spans="1:15" ht="30" customHeight="1" x14ac:dyDescent="0.2">
      <c r="J11" s="30"/>
      <c r="K11" s="30"/>
    </row>
    <row r="12" spans="1:15" ht="30" customHeight="1" x14ac:dyDescent="0.2">
      <c r="J12" s="30"/>
      <c r="K12" s="35"/>
    </row>
    <row r="13" spans="1:15" ht="30" customHeight="1" x14ac:dyDescent="0.2">
      <c r="J13" s="30"/>
      <c r="K13" s="30"/>
    </row>
    <row r="14" spans="1:15" ht="30" customHeight="1" x14ac:dyDescent="0.2">
      <c r="J14" s="30"/>
      <c r="K14" s="30"/>
    </row>
    <row r="15" spans="1:15" ht="30" customHeight="1" x14ac:dyDescent="0.2">
      <c r="J15" s="30"/>
      <c r="K15" s="30"/>
    </row>
    <row r="16" spans="1:15" ht="30" customHeight="1" x14ac:dyDescent="0.2">
      <c r="J16" s="30"/>
      <c r="K16" s="30"/>
    </row>
    <row r="17" spans="10:11" ht="30" customHeight="1" x14ac:dyDescent="0.2">
      <c r="J17" s="30"/>
      <c r="K17" s="30"/>
    </row>
    <row r="18" spans="10:11" ht="30" customHeight="1" x14ac:dyDescent="0.2">
      <c r="J18" s="30"/>
      <c r="K18" s="30"/>
    </row>
    <row r="19" spans="10:11" ht="30" customHeight="1" x14ac:dyDescent="0.2">
      <c r="J19" s="30"/>
      <c r="K19" s="30"/>
    </row>
    <row r="20" spans="10:11" ht="30" customHeight="1" x14ac:dyDescent="0.2">
      <c r="J20" s="30"/>
      <c r="K20" s="30"/>
    </row>
    <row r="21" spans="10:11" ht="30" customHeight="1" x14ac:dyDescent="0.2">
      <c r="J21" s="30"/>
      <c r="K21" s="30"/>
    </row>
    <row r="22" spans="10:11" ht="30" customHeight="1" x14ac:dyDescent="0.2">
      <c r="J22" s="30"/>
      <c r="K22" s="30"/>
    </row>
    <row r="23" spans="10:11" ht="30" customHeight="1" x14ac:dyDescent="0.2">
      <c r="J23" s="30"/>
      <c r="K23" s="30"/>
    </row>
    <row r="24" spans="10:11" ht="30" customHeight="1" x14ac:dyDescent="0.2">
      <c r="J24" s="30"/>
      <c r="K24" s="30"/>
    </row>
    <row r="25" spans="10:11" ht="30" customHeight="1" x14ac:dyDescent="0.2">
      <c r="J25" s="30"/>
      <c r="K25" s="30"/>
    </row>
    <row r="26" spans="10:11" ht="30" customHeight="1" x14ac:dyDescent="0.2">
      <c r="J26" s="30"/>
      <c r="K26" s="30"/>
    </row>
    <row r="27" spans="10:11" ht="30" customHeight="1" x14ac:dyDescent="0.2">
      <c r="J27" s="30"/>
      <c r="K27" s="30"/>
    </row>
    <row r="28" spans="10:11" ht="30" customHeight="1" x14ac:dyDescent="0.2">
      <c r="J28" s="30"/>
      <c r="K28" s="30"/>
    </row>
    <row r="29" spans="10:11" ht="30" customHeight="1" x14ac:dyDescent="0.2">
      <c r="J29" s="30"/>
      <c r="K29" s="30"/>
    </row>
    <row r="30" spans="10:11" ht="30" customHeight="1" x14ac:dyDescent="0.2">
      <c r="J30" s="30"/>
      <c r="K30" s="30"/>
    </row>
    <row r="31" spans="10:11" ht="30" customHeight="1" x14ac:dyDescent="0.2">
      <c r="J31" s="30"/>
      <c r="K31" s="30"/>
    </row>
    <row r="32" spans="10:11" ht="30" customHeight="1" x14ac:dyDescent="0.2">
      <c r="J32" s="30"/>
      <c r="K32" s="30"/>
    </row>
    <row r="33" spans="10:11" ht="30" customHeight="1" x14ac:dyDescent="0.2">
      <c r="J33" s="30"/>
      <c r="K33" s="30"/>
    </row>
    <row r="34" spans="10:11" ht="30" customHeight="1" x14ac:dyDescent="0.2">
      <c r="J34" s="30"/>
      <c r="K34" s="30"/>
    </row>
    <row r="35" spans="10:11" ht="30" customHeight="1" x14ac:dyDescent="0.2">
      <c r="J35" s="30"/>
      <c r="K35" s="30"/>
    </row>
    <row r="36" spans="10:11" ht="30" customHeight="1" x14ac:dyDescent="0.2">
      <c r="J36" s="30"/>
      <c r="K36" s="30"/>
    </row>
    <row r="37" spans="10:11" ht="30" customHeight="1" x14ac:dyDescent="0.2">
      <c r="J37" s="30"/>
      <c r="K37" s="30"/>
    </row>
    <row r="38" spans="10:11" ht="30" customHeight="1" x14ac:dyDescent="0.2">
      <c r="J38" s="30"/>
      <c r="K38" s="30"/>
    </row>
    <row r="39" spans="10:11" ht="30" customHeight="1" x14ac:dyDescent="0.2">
      <c r="J39" s="30"/>
      <c r="K39" s="30"/>
    </row>
    <row r="40" spans="10:11" ht="30" customHeight="1" x14ac:dyDescent="0.2">
      <c r="J40" s="30"/>
      <c r="K40" s="30"/>
    </row>
    <row r="41" spans="10:11" ht="30" customHeight="1" x14ac:dyDescent="0.2">
      <c r="J41" s="30"/>
      <c r="K41" s="30"/>
    </row>
    <row r="42" spans="10:11" ht="30" customHeight="1" x14ac:dyDescent="0.2">
      <c r="J42" s="30"/>
      <c r="K42" s="30"/>
    </row>
    <row r="43" spans="10:11" ht="30" customHeight="1" x14ac:dyDescent="0.2">
      <c r="J43" s="30"/>
      <c r="K43" s="30"/>
    </row>
    <row r="44" spans="10:11" ht="30" customHeight="1" x14ac:dyDescent="0.2">
      <c r="J44" s="30"/>
      <c r="K44" s="30"/>
    </row>
    <row r="45" spans="10:11" ht="30" customHeight="1" x14ac:dyDescent="0.2">
      <c r="J45" s="30"/>
      <c r="K45" s="30"/>
    </row>
    <row r="46" spans="10:11" ht="30" customHeight="1" x14ac:dyDescent="0.2">
      <c r="J46" s="30"/>
      <c r="K46" s="30"/>
    </row>
    <row r="47" spans="10:11" ht="30" customHeight="1" x14ac:dyDescent="0.2">
      <c r="J47" s="30"/>
      <c r="K47" s="30"/>
    </row>
    <row r="48" spans="10:11" ht="30" customHeight="1" x14ac:dyDescent="0.2">
      <c r="J48" s="30"/>
      <c r="K48" s="30"/>
    </row>
    <row r="49" spans="10:11" ht="30" customHeight="1" x14ac:dyDescent="0.2">
      <c r="J49" s="30"/>
      <c r="K49" s="30"/>
    </row>
    <row r="50" spans="10:11" ht="30" customHeight="1" x14ac:dyDescent="0.2">
      <c r="J50" s="30"/>
      <c r="K50" s="30"/>
    </row>
    <row r="51" spans="10:11" ht="30" customHeight="1" x14ac:dyDescent="0.2">
      <c r="J51" s="30"/>
      <c r="K51" s="30"/>
    </row>
    <row r="52" spans="10:11" ht="30" customHeight="1" x14ac:dyDescent="0.2">
      <c r="J52" s="30"/>
      <c r="K52" s="30"/>
    </row>
    <row r="53" spans="10:11" ht="30" customHeight="1" x14ac:dyDescent="0.2">
      <c r="J53" s="30"/>
      <c r="K53" s="30"/>
    </row>
    <row r="54" spans="10:11" ht="30" customHeight="1" x14ac:dyDescent="0.2">
      <c r="J54" s="30"/>
      <c r="K54" s="30"/>
    </row>
    <row r="55" spans="10:11" ht="30" customHeight="1" x14ac:dyDescent="0.2">
      <c r="J55" s="30"/>
      <c r="K55" s="30"/>
    </row>
    <row r="56" spans="10:11" ht="30" customHeight="1" x14ac:dyDescent="0.2">
      <c r="J56" s="30"/>
      <c r="K56" s="30"/>
    </row>
    <row r="57" spans="10:11" ht="30" customHeight="1" x14ac:dyDescent="0.2">
      <c r="J57" s="30"/>
      <c r="K57" s="30"/>
    </row>
    <row r="58" spans="10:11" ht="30" customHeight="1" x14ac:dyDescent="0.2">
      <c r="J58" s="30"/>
      <c r="K58" s="30"/>
    </row>
    <row r="59" spans="10:11" ht="30" customHeight="1" x14ac:dyDescent="0.2">
      <c r="J59" s="30"/>
      <c r="K59" s="30"/>
    </row>
    <row r="60" spans="10:11" ht="30" customHeight="1" x14ac:dyDescent="0.2">
      <c r="J60" s="30"/>
      <c r="K60" s="30"/>
    </row>
    <row r="61" spans="10:11" ht="30" customHeight="1" x14ac:dyDescent="0.2">
      <c r="J61" s="30"/>
      <c r="K61" s="30"/>
    </row>
    <row r="62" spans="10:11" ht="30" customHeight="1" x14ac:dyDescent="0.2">
      <c r="J62" s="30"/>
      <c r="K62" s="30"/>
    </row>
    <row r="63" spans="10:11" ht="30" customHeight="1" x14ac:dyDescent="0.2">
      <c r="J63" s="30"/>
      <c r="K63" s="30"/>
    </row>
    <row r="64" spans="10:11" ht="30" customHeight="1" x14ac:dyDescent="0.2">
      <c r="J64" s="30"/>
      <c r="K64" s="30"/>
    </row>
    <row r="65" spans="10:11" ht="30" customHeight="1" x14ac:dyDescent="0.2">
      <c r="J65" s="30"/>
      <c r="K65" s="30"/>
    </row>
    <row r="66" spans="10:11" ht="30" customHeight="1" x14ac:dyDescent="0.2">
      <c r="J66" s="30"/>
      <c r="K66" s="30"/>
    </row>
  </sheetData>
  <mergeCells count="14">
    <mergeCell ref="A8:B8"/>
    <mergeCell ref="A1:N1"/>
    <mergeCell ref="A2:N2"/>
    <mergeCell ref="A3:N3"/>
    <mergeCell ref="D5:F5"/>
    <mergeCell ref="A4:N4"/>
    <mergeCell ref="N5:N6"/>
    <mergeCell ref="J5:J6"/>
    <mergeCell ref="A5:A6"/>
    <mergeCell ref="B5:B6"/>
    <mergeCell ref="C5:C6"/>
    <mergeCell ref="G5:I5"/>
    <mergeCell ref="L5:M5"/>
    <mergeCell ref="K5:K6"/>
  </mergeCells>
  <pageMargins left="0.4" right="0.2" top="0.5" bottom="0.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70" zoomScaleNormal="70" workbookViewId="0">
      <selection activeCell="M9" sqref="M9"/>
    </sheetView>
  </sheetViews>
  <sheetFormatPr defaultColWidth="9.140625" defaultRowHeight="12.75" x14ac:dyDescent="0.2"/>
  <cols>
    <col min="1" max="1" width="10.140625" style="3" customWidth="1"/>
    <col min="2" max="2" width="25.140625" style="69" customWidth="1"/>
    <col min="3" max="4" width="9" style="3" customWidth="1"/>
    <col min="5" max="5" width="11.28515625" style="3" customWidth="1"/>
    <col min="6" max="6" width="8.7109375" style="3" customWidth="1"/>
    <col min="7" max="7" width="12.140625" style="3" customWidth="1"/>
    <col min="8" max="9" width="10" style="3" customWidth="1"/>
    <col min="10" max="10" width="17.140625" style="3" customWidth="1"/>
    <col min="11" max="11" width="16.28515625" style="3" customWidth="1"/>
    <col min="12" max="12" width="19.28515625" style="3" customWidth="1"/>
    <col min="13" max="13" width="20.140625" style="3" customWidth="1"/>
    <col min="14" max="14" width="17.5703125" style="3" customWidth="1"/>
    <col min="15" max="15" width="12.85546875" style="3" customWidth="1"/>
    <col min="16" max="16384" width="9.140625" style="3"/>
  </cols>
  <sheetData>
    <row r="1" spans="1:15" ht="24" customHeight="1" x14ac:dyDescent="0.2">
      <c r="A1" s="109" t="s">
        <v>69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8.5" customHeight="1" x14ac:dyDescent="0.2">
      <c r="A2" s="109" t="s">
        <v>70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30.75" customHeight="1" x14ac:dyDescent="0.2">
      <c r="A3" s="109" t="s">
        <v>64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28.5" customHeight="1" x14ac:dyDescent="0.2">
      <c r="A4" s="110" t="str">
        <f>'TKDT '!A4:N4</f>
        <v>(Kèm theo Quyết định số: ……../QĐ-UBND ngày …..../02/2024 của Ủy ban nhân dân huyện Tân Yên)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ht="19.5" customHeight="1" x14ac:dyDescent="0.2">
      <c r="A5" s="63"/>
      <c r="B5" s="47"/>
      <c r="C5" s="63"/>
      <c r="D5" s="63"/>
      <c r="E5" s="63"/>
      <c r="F5" s="63"/>
      <c r="G5" s="63"/>
      <c r="H5" s="63"/>
      <c r="I5" s="63"/>
      <c r="J5" s="63"/>
      <c r="K5" s="63"/>
      <c r="L5" s="63"/>
      <c r="M5" s="119" t="s">
        <v>19</v>
      </c>
      <c r="N5" s="119"/>
    </row>
    <row r="6" spans="1:15" ht="45" customHeight="1" x14ac:dyDescent="0.2">
      <c r="A6" s="113" t="s">
        <v>0</v>
      </c>
      <c r="B6" s="114" t="s">
        <v>1</v>
      </c>
      <c r="C6" s="116" t="s">
        <v>42</v>
      </c>
      <c r="D6" s="117"/>
      <c r="E6" s="117"/>
      <c r="F6" s="118"/>
      <c r="G6" s="116" t="s">
        <v>22</v>
      </c>
      <c r="H6" s="117"/>
      <c r="I6" s="117"/>
      <c r="J6" s="108" t="s">
        <v>23</v>
      </c>
      <c r="K6" s="108"/>
      <c r="L6" s="108"/>
      <c r="M6" s="108"/>
      <c r="N6" s="111" t="s">
        <v>66</v>
      </c>
      <c r="O6" s="108" t="s">
        <v>2</v>
      </c>
    </row>
    <row r="7" spans="1:15" ht="123" customHeight="1" x14ac:dyDescent="0.2">
      <c r="A7" s="113"/>
      <c r="B7" s="115"/>
      <c r="C7" s="68" t="s">
        <v>3</v>
      </c>
      <c r="D7" s="68" t="s">
        <v>24</v>
      </c>
      <c r="E7" s="68" t="s">
        <v>25</v>
      </c>
      <c r="F7" s="68" t="s">
        <v>26</v>
      </c>
      <c r="G7" s="68" t="s">
        <v>27</v>
      </c>
      <c r="H7" s="68" t="s">
        <v>28</v>
      </c>
      <c r="I7" s="68" t="s">
        <v>29</v>
      </c>
      <c r="J7" s="67" t="s">
        <v>43</v>
      </c>
      <c r="K7" s="67" t="s">
        <v>44</v>
      </c>
      <c r="L7" s="67" t="s">
        <v>67</v>
      </c>
      <c r="M7" s="67" t="s">
        <v>45</v>
      </c>
      <c r="N7" s="112"/>
      <c r="O7" s="108"/>
    </row>
    <row r="8" spans="1:15" s="31" customFormat="1" ht="87" customHeight="1" x14ac:dyDescent="0.2">
      <c r="A8" s="74">
        <v>1</v>
      </c>
      <c r="B8" s="19" t="s">
        <v>75</v>
      </c>
      <c r="C8" s="21">
        <v>30</v>
      </c>
      <c r="D8" s="21">
        <v>48</v>
      </c>
      <c r="E8" s="22">
        <v>493.1</v>
      </c>
      <c r="F8" s="21" t="s">
        <v>15</v>
      </c>
      <c r="G8" s="22">
        <v>260.3</v>
      </c>
      <c r="H8" s="22">
        <v>260.3</v>
      </c>
      <c r="I8" s="74">
        <v>0</v>
      </c>
      <c r="J8" s="75">
        <f>H8*50000</f>
        <v>13015000</v>
      </c>
      <c r="K8" s="75">
        <f>G8*9500</f>
        <v>2472850</v>
      </c>
      <c r="L8" s="75">
        <f>H8*10000</f>
        <v>2603000</v>
      </c>
      <c r="M8" s="75">
        <f>H8*150000</f>
        <v>39045000</v>
      </c>
      <c r="N8" s="76">
        <f>J8+K8+L8+M8</f>
        <v>57135850</v>
      </c>
      <c r="O8" s="74"/>
    </row>
    <row r="9" spans="1:15" s="77" customFormat="1" ht="51.75" customHeight="1" x14ac:dyDescent="0.2">
      <c r="A9" s="106" t="s">
        <v>20</v>
      </c>
      <c r="B9" s="107"/>
      <c r="C9" s="70">
        <v>0</v>
      </c>
      <c r="D9" s="70">
        <v>0</v>
      </c>
      <c r="E9" s="71">
        <f t="shared" ref="E9:M9" si="0">SUM(E8:E8)</f>
        <v>493.1</v>
      </c>
      <c r="F9" s="70">
        <v>0</v>
      </c>
      <c r="G9" s="71">
        <f t="shared" si="0"/>
        <v>260.3</v>
      </c>
      <c r="H9" s="71">
        <f t="shared" si="0"/>
        <v>260.3</v>
      </c>
      <c r="I9" s="71">
        <f t="shared" si="0"/>
        <v>0</v>
      </c>
      <c r="J9" s="72">
        <f t="shared" si="0"/>
        <v>13015000</v>
      </c>
      <c r="K9" s="72">
        <f t="shared" si="0"/>
        <v>2472850</v>
      </c>
      <c r="L9" s="72">
        <f t="shared" si="0"/>
        <v>2603000</v>
      </c>
      <c r="M9" s="72">
        <f t="shared" si="0"/>
        <v>39045000</v>
      </c>
      <c r="N9" s="72">
        <f>SUM(N8:N8)</f>
        <v>57135850</v>
      </c>
      <c r="O9" s="73"/>
    </row>
    <row r="10" spans="1:15" s="65" customFormat="1" ht="15.75" x14ac:dyDescent="0.25">
      <c r="B10" s="66"/>
      <c r="N10" s="90"/>
    </row>
    <row r="11" spans="1:15" s="65" customFormat="1" ht="21" customHeight="1" x14ac:dyDescent="0.3">
      <c r="B11" s="66"/>
      <c r="N11" s="91"/>
    </row>
    <row r="12" spans="1:15" ht="18.75" x14ac:dyDescent="0.3">
      <c r="N12" s="91"/>
    </row>
    <row r="13" spans="1:15" ht="18.75" x14ac:dyDescent="0.3">
      <c r="N13" s="92"/>
    </row>
    <row r="14" spans="1:15" ht="18.75" x14ac:dyDescent="0.3">
      <c r="N14" s="93"/>
    </row>
    <row r="15" spans="1:15" ht="18.75" x14ac:dyDescent="0.3">
      <c r="N15" s="92"/>
    </row>
  </sheetData>
  <mergeCells count="13">
    <mergeCell ref="A9:B9"/>
    <mergeCell ref="O6:O7"/>
    <mergeCell ref="A1:O1"/>
    <mergeCell ref="A2:O2"/>
    <mergeCell ref="A3:O3"/>
    <mergeCell ref="A4:O4"/>
    <mergeCell ref="N6:N7"/>
    <mergeCell ref="A6:A7"/>
    <mergeCell ref="B6:B7"/>
    <mergeCell ref="C6:F6"/>
    <mergeCell ref="G6:I6"/>
    <mergeCell ref="J6:M6"/>
    <mergeCell ref="M5:N5"/>
  </mergeCells>
  <pageMargins left="0.3" right="0.2" top="0.75" bottom="0.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4" zoomScaleNormal="100" workbookViewId="0">
      <selection activeCell="B6" sqref="B6"/>
    </sheetView>
  </sheetViews>
  <sheetFormatPr defaultRowHeight="15.75" x14ac:dyDescent="0.25"/>
  <cols>
    <col min="1" max="1" width="4.42578125" style="15" bestFit="1" customWidth="1"/>
    <col min="2" max="2" width="29.28515625" style="9" customWidth="1"/>
    <col min="3" max="3" width="8.5703125" style="9" hidden="1" customWidth="1"/>
    <col min="4" max="4" width="7.85546875" style="16" customWidth="1"/>
    <col min="5" max="5" width="7.85546875" style="9" customWidth="1"/>
    <col min="6" max="6" width="9.7109375" style="17" customWidth="1"/>
    <col min="7" max="9" width="7.85546875" style="9" customWidth="1"/>
    <col min="10" max="11" width="14" style="9" customWidth="1"/>
    <col min="12" max="256" width="9.140625" style="9"/>
    <col min="257" max="257" width="5.42578125" style="9" customWidth="1"/>
    <col min="258" max="258" width="17.7109375" style="9" customWidth="1"/>
    <col min="259" max="259" width="8.5703125" style="9" customWidth="1"/>
    <col min="260" max="260" width="8" style="9" customWidth="1"/>
    <col min="261" max="262" width="8.42578125" style="9" customWidth="1"/>
    <col min="263" max="263" width="7" style="9" customWidth="1"/>
    <col min="264" max="265" width="9.42578125" style="9" customWidth="1"/>
    <col min="266" max="266" width="14" style="9" customWidth="1"/>
    <col min="267" max="267" width="16.5703125" style="9" customWidth="1"/>
    <col min="268" max="512" width="9.140625" style="9"/>
    <col min="513" max="513" width="5.42578125" style="9" customWidth="1"/>
    <col min="514" max="514" width="17.7109375" style="9" customWidth="1"/>
    <col min="515" max="515" width="8.5703125" style="9" customWidth="1"/>
    <col min="516" max="516" width="8" style="9" customWidth="1"/>
    <col min="517" max="518" width="8.42578125" style="9" customWidth="1"/>
    <col min="519" max="519" width="7" style="9" customWidth="1"/>
    <col min="520" max="521" width="9.42578125" style="9" customWidth="1"/>
    <col min="522" max="522" width="14" style="9" customWidth="1"/>
    <col min="523" max="523" width="16.5703125" style="9" customWidth="1"/>
    <col min="524" max="768" width="9.140625" style="9"/>
    <col min="769" max="769" width="5.42578125" style="9" customWidth="1"/>
    <col min="770" max="770" width="17.7109375" style="9" customWidth="1"/>
    <col min="771" max="771" width="8.5703125" style="9" customWidth="1"/>
    <col min="772" max="772" width="8" style="9" customWidth="1"/>
    <col min="773" max="774" width="8.42578125" style="9" customWidth="1"/>
    <col min="775" max="775" width="7" style="9" customWidth="1"/>
    <col min="776" max="777" width="9.42578125" style="9" customWidth="1"/>
    <col min="778" max="778" width="14" style="9" customWidth="1"/>
    <col min="779" max="779" width="16.5703125" style="9" customWidth="1"/>
    <col min="780" max="1024" width="9.140625" style="9"/>
    <col min="1025" max="1025" width="5.42578125" style="9" customWidth="1"/>
    <col min="1026" max="1026" width="17.7109375" style="9" customWidth="1"/>
    <col min="1027" max="1027" width="8.5703125" style="9" customWidth="1"/>
    <col min="1028" max="1028" width="8" style="9" customWidth="1"/>
    <col min="1029" max="1030" width="8.42578125" style="9" customWidth="1"/>
    <col min="1031" max="1031" width="7" style="9" customWidth="1"/>
    <col min="1032" max="1033" width="9.42578125" style="9" customWidth="1"/>
    <col min="1034" max="1034" width="14" style="9" customWidth="1"/>
    <col min="1035" max="1035" width="16.5703125" style="9" customWidth="1"/>
    <col min="1036" max="1280" width="9.140625" style="9"/>
    <col min="1281" max="1281" width="5.42578125" style="9" customWidth="1"/>
    <col min="1282" max="1282" width="17.7109375" style="9" customWidth="1"/>
    <col min="1283" max="1283" width="8.5703125" style="9" customWidth="1"/>
    <col min="1284" max="1284" width="8" style="9" customWidth="1"/>
    <col min="1285" max="1286" width="8.42578125" style="9" customWidth="1"/>
    <col min="1287" max="1287" width="7" style="9" customWidth="1"/>
    <col min="1288" max="1289" width="9.42578125" style="9" customWidth="1"/>
    <col min="1290" max="1290" width="14" style="9" customWidth="1"/>
    <col min="1291" max="1291" width="16.5703125" style="9" customWidth="1"/>
    <col min="1292" max="1536" width="9.140625" style="9"/>
    <col min="1537" max="1537" width="5.42578125" style="9" customWidth="1"/>
    <col min="1538" max="1538" width="17.7109375" style="9" customWidth="1"/>
    <col min="1539" max="1539" width="8.5703125" style="9" customWidth="1"/>
    <col min="1540" max="1540" width="8" style="9" customWidth="1"/>
    <col min="1541" max="1542" width="8.42578125" style="9" customWidth="1"/>
    <col min="1543" max="1543" width="7" style="9" customWidth="1"/>
    <col min="1544" max="1545" width="9.42578125" style="9" customWidth="1"/>
    <col min="1546" max="1546" width="14" style="9" customWidth="1"/>
    <col min="1547" max="1547" width="16.5703125" style="9" customWidth="1"/>
    <col min="1548" max="1792" width="9.140625" style="9"/>
    <col min="1793" max="1793" width="5.42578125" style="9" customWidth="1"/>
    <col min="1794" max="1794" width="17.7109375" style="9" customWidth="1"/>
    <col min="1795" max="1795" width="8.5703125" style="9" customWidth="1"/>
    <col min="1796" max="1796" width="8" style="9" customWidth="1"/>
    <col min="1797" max="1798" width="8.42578125" style="9" customWidth="1"/>
    <col min="1799" max="1799" width="7" style="9" customWidth="1"/>
    <col min="1800" max="1801" width="9.42578125" style="9" customWidth="1"/>
    <col min="1802" max="1802" width="14" style="9" customWidth="1"/>
    <col min="1803" max="1803" width="16.5703125" style="9" customWidth="1"/>
    <col min="1804" max="2048" width="9.140625" style="9"/>
    <col min="2049" max="2049" width="5.42578125" style="9" customWidth="1"/>
    <col min="2050" max="2050" width="17.7109375" style="9" customWidth="1"/>
    <col min="2051" max="2051" width="8.5703125" style="9" customWidth="1"/>
    <col min="2052" max="2052" width="8" style="9" customWidth="1"/>
    <col min="2053" max="2054" width="8.42578125" style="9" customWidth="1"/>
    <col min="2055" max="2055" width="7" style="9" customWidth="1"/>
    <col min="2056" max="2057" width="9.42578125" style="9" customWidth="1"/>
    <col min="2058" max="2058" width="14" style="9" customWidth="1"/>
    <col min="2059" max="2059" width="16.5703125" style="9" customWidth="1"/>
    <col min="2060" max="2304" width="9.140625" style="9"/>
    <col min="2305" max="2305" width="5.42578125" style="9" customWidth="1"/>
    <col min="2306" max="2306" width="17.7109375" style="9" customWidth="1"/>
    <col min="2307" max="2307" width="8.5703125" style="9" customWidth="1"/>
    <col min="2308" max="2308" width="8" style="9" customWidth="1"/>
    <col min="2309" max="2310" width="8.42578125" style="9" customWidth="1"/>
    <col min="2311" max="2311" width="7" style="9" customWidth="1"/>
    <col min="2312" max="2313" width="9.42578125" style="9" customWidth="1"/>
    <col min="2314" max="2314" width="14" style="9" customWidth="1"/>
    <col min="2315" max="2315" width="16.5703125" style="9" customWidth="1"/>
    <col min="2316" max="2560" width="9.140625" style="9"/>
    <col min="2561" max="2561" width="5.42578125" style="9" customWidth="1"/>
    <col min="2562" max="2562" width="17.7109375" style="9" customWidth="1"/>
    <col min="2563" max="2563" width="8.5703125" style="9" customWidth="1"/>
    <col min="2564" max="2564" width="8" style="9" customWidth="1"/>
    <col min="2565" max="2566" width="8.42578125" style="9" customWidth="1"/>
    <col min="2567" max="2567" width="7" style="9" customWidth="1"/>
    <col min="2568" max="2569" width="9.42578125" style="9" customWidth="1"/>
    <col min="2570" max="2570" width="14" style="9" customWidth="1"/>
    <col min="2571" max="2571" width="16.5703125" style="9" customWidth="1"/>
    <col min="2572" max="2816" width="9.140625" style="9"/>
    <col min="2817" max="2817" width="5.42578125" style="9" customWidth="1"/>
    <col min="2818" max="2818" width="17.7109375" style="9" customWidth="1"/>
    <col min="2819" max="2819" width="8.5703125" style="9" customWidth="1"/>
    <col min="2820" max="2820" width="8" style="9" customWidth="1"/>
    <col min="2821" max="2822" width="8.42578125" style="9" customWidth="1"/>
    <col min="2823" max="2823" width="7" style="9" customWidth="1"/>
    <col min="2824" max="2825" width="9.42578125" style="9" customWidth="1"/>
    <col min="2826" max="2826" width="14" style="9" customWidth="1"/>
    <col min="2827" max="2827" width="16.5703125" style="9" customWidth="1"/>
    <col min="2828" max="3072" width="9.140625" style="9"/>
    <col min="3073" max="3073" width="5.42578125" style="9" customWidth="1"/>
    <col min="3074" max="3074" width="17.7109375" style="9" customWidth="1"/>
    <col min="3075" max="3075" width="8.5703125" style="9" customWidth="1"/>
    <col min="3076" max="3076" width="8" style="9" customWidth="1"/>
    <col min="3077" max="3078" width="8.42578125" style="9" customWidth="1"/>
    <col min="3079" max="3079" width="7" style="9" customWidth="1"/>
    <col min="3080" max="3081" width="9.42578125" style="9" customWidth="1"/>
    <col min="3082" max="3082" width="14" style="9" customWidth="1"/>
    <col min="3083" max="3083" width="16.5703125" style="9" customWidth="1"/>
    <col min="3084" max="3328" width="9.140625" style="9"/>
    <col min="3329" max="3329" width="5.42578125" style="9" customWidth="1"/>
    <col min="3330" max="3330" width="17.7109375" style="9" customWidth="1"/>
    <col min="3331" max="3331" width="8.5703125" style="9" customWidth="1"/>
    <col min="3332" max="3332" width="8" style="9" customWidth="1"/>
    <col min="3333" max="3334" width="8.42578125" style="9" customWidth="1"/>
    <col min="3335" max="3335" width="7" style="9" customWidth="1"/>
    <col min="3336" max="3337" width="9.42578125" style="9" customWidth="1"/>
    <col min="3338" max="3338" width="14" style="9" customWidth="1"/>
    <col min="3339" max="3339" width="16.5703125" style="9" customWidth="1"/>
    <col min="3340" max="3584" width="9.140625" style="9"/>
    <col min="3585" max="3585" width="5.42578125" style="9" customWidth="1"/>
    <col min="3586" max="3586" width="17.7109375" style="9" customWidth="1"/>
    <col min="3587" max="3587" width="8.5703125" style="9" customWidth="1"/>
    <col min="3588" max="3588" width="8" style="9" customWidth="1"/>
    <col min="3589" max="3590" width="8.42578125" style="9" customWidth="1"/>
    <col min="3591" max="3591" width="7" style="9" customWidth="1"/>
    <col min="3592" max="3593" width="9.42578125" style="9" customWidth="1"/>
    <col min="3594" max="3594" width="14" style="9" customWidth="1"/>
    <col min="3595" max="3595" width="16.5703125" style="9" customWidth="1"/>
    <col min="3596" max="3840" width="9.140625" style="9"/>
    <col min="3841" max="3841" width="5.42578125" style="9" customWidth="1"/>
    <col min="3842" max="3842" width="17.7109375" style="9" customWidth="1"/>
    <col min="3843" max="3843" width="8.5703125" style="9" customWidth="1"/>
    <col min="3844" max="3844" width="8" style="9" customWidth="1"/>
    <col min="3845" max="3846" width="8.42578125" style="9" customWidth="1"/>
    <col min="3847" max="3847" width="7" style="9" customWidth="1"/>
    <col min="3848" max="3849" width="9.42578125" style="9" customWidth="1"/>
    <col min="3850" max="3850" width="14" style="9" customWidth="1"/>
    <col min="3851" max="3851" width="16.5703125" style="9" customWidth="1"/>
    <col min="3852" max="4096" width="9.140625" style="9"/>
    <col min="4097" max="4097" width="5.42578125" style="9" customWidth="1"/>
    <col min="4098" max="4098" width="17.7109375" style="9" customWidth="1"/>
    <col min="4099" max="4099" width="8.5703125" style="9" customWidth="1"/>
    <col min="4100" max="4100" width="8" style="9" customWidth="1"/>
    <col min="4101" max="4102" width="8.42578125" style="9" customWidth="1"/>
    <col min="4103" max="4103" width="7" style="9" customWidth="1"/>
    <col min="4104" max="4105" width="9.42578125" style="9" customWidth="1"/>
    <col min="4106" max="4106" width="14" style="9" customWidth="1"/>
    <col min="4107" max="4107" width="16.5703125" style="9" customWidth="1"/>
    <col min="4108" max="4352" width="9.140625" style="9"/>
    <col min="4353" max="4353" width="5.42578125" style="9" customWidth="1"/>
    <col min="4354" max="4354" width="17.7109375" style="9" customWidth="1"/>
    <col min="4355" max="4355" width="8.5703125" style="9" customWidth="1"/>
    <col min="4356" max="4356" width="8" style="9" customWidth="1"/>
    <col min="4357" max="4358" width="8.42578125" style="9" customWidth="1"/>
    <col min="4359" max="4359" width="7" style="9" customWidth="1"/>
    <col min="4360" max="4361" width="9.42578125" style="9" customWidth="1"/>
    <col min="4362" max="4362" width="14" style="9" customWidth="1"/>
    <col min="4363" max="4363" width="16.5703125" style="9" customWidth="1"/>
    <col min="4364" max="4608" width="9.140625" style="9"/>
    <col min="4609" max="4609" width="5.42578125" style="9" customWidth="1"/>
    <col min="4610" max="4610" width="17.7109375" style="9" customWidth="1"/>
    <col min="4611" max="4611" width="8.5703125" style="9" customWidth="1"/>
    <col min="4612" max="4612" width="8" style="9" customWidth="1"/>
    <col min="4613" max="4614" width="8.42578125" style="9" customWidth="1"/>
    <col min="4615" max="4615" width="7" style="9" customWidth="1"/>
    <col min="4616" max="4617" width="9.42578125" style="9" customWidth="1"/>
    <col min="4618" max="4618" width="14" style="9" customWidth="1"/>
    <col min="4619" max="4619" width="16.5703125" style="9" customWidth="1"/>
    <col min="4620" max="4864" width="9.140625" style="9"/>
    <col min="4865" max="4865" width="5.42578125" style="9" customWidth="1"/>
    <col min="4866" max="4866" width="17.7109375" style="9" customWidth="1"/>
    <col min="4867" max="4867" width="8.5703125" style="9" customWidth="1"/>
    <col min="4868" max="4868" width="8" style="9" customWidth="1"/>
    <col min="4869" max="4870" width="8.42578125" style="9" customWidth="1"/>
    <col min="4871" max="4871" width="7" style="9" customWidth="1"/>
    <col min="4872" max="4873" width="9.42578125" style="9" customWidth="1"/>
    <col min="4874" max="4874" width="14" style="9" customWidth="1"/>
    <col min="4875" max="4875" width="16.5703125" style="9" customWidth="1"/>
    <col min="4876" max="5120" width="9.140625" style="9"/>
    <col min="5121" max="5121" width="5.42578125" style="9" customWidth="1"/>
    <col min="5122" max="5122" width="17.7109375" style="9" customWidth="1"/>
    <col min="5123" max="5123" width="8.5703125" style="9" customWidth="1"/>
    <col min="5124" max="5124" width="8" style="9" customWidth="1"/>
    <col min="5125" max="5126" width="8.42578125" style="9" customWidth="1"/>
    <col min="5127" max="5127" width="7" style="9" customWidth="1"/>
    <col min="5128" max="5129" width="9.42578125" style="9" customWidth="1"/>
    <col min="5130" max="5130" width="14" style="9" customWidth="1"/>
    <col min="5131" max="5131" width="16.5703125" style="9" customWidth="1"/>
    <col min="5132" max="5376" width="9.140625" style="9"/>
    <col min="5377" max="5377" width="5.42578125" style="9" customWidth="1"/>
    <col min="5378" max="5378" width="17.7109375" style="9" customWidth="1"/>
    <col min="5379" max="5379" width="8.5703125" style="9" customWidth="1"/>
    <col min="5380" max="5380" width="8" style="9" customWidth="1"/>
    <col min="5381" max="5382" width="8.42578125" style="9" customWidth="1"/>
    <col min="5383" max="5383" width="7" style="9" customWidth="1"/>
    <col min="5384" max="5385" width="9.42578125" style="9" customWidth="1"/>
    <col min="5386" max="5386" width="14" style="9" customWidth="1"/>
    <col min="5387" max="5387" width="16.5703125" style="9" customWidth="1"/>
    <col min="5388" max="5632" width="9.140625" style="9"/>
    <col min="5633" max="5633" width="5.42578125" style="9" customWidth="1"/>
    <col min="5634" max="5634" width="17.7109375" style="9" customWidth="1"/>
    <col min="5635" max="5635" width="8.5703125" style="9" customWidth="1"/>
    <col min="5636" max="5636" width="8" style="9" customWidth="1"/>
    <col min="5637" max="5638" width="8.42578125" style="9" customWidth="1"/>
    <col min="5639" max="5639" width="7" style="9" customWidth="1"/>
    <col min="5640" max="5641" width="9.42578125" style="9" customWidth="1"/>
    <col min="5642" max="5642" width="14" style="9" customWidth="1"/>
    <col min="5643" max="5643" width="16.5703125" style="9" customWidth="1"/>
    <col min="5644" max="5888" width="9.140625" style="9"/>
    <col min="5889" max="5889" width="5.42578125" style="9" customWidth="1"/>
    <col min="5890" max="5890" width="17.7109375" style="9" customWidth="1"/>
    <col min="5891" max="5891" width="8.5703125" style="9" customWidth="1"/>
    <col min="5892" max="5892" width="8" style="9" customWidth="1"/>
    <col min="5893" max="5894" width="8.42578125" style="9" customWidth="1"/>
    <col min="5895" max="5895" width="7" style="9" customWidth="1"/>
    <col min="5896" max="5897" width="9.42578125" style="9" customWidth="1"/>
    <col min="5898" max="5898" width="14" style="9" customWidth="1"/>
    <col min="5899" max="5899" width="16.5703125" style="9" customWidth="1"/>
    <col min="5900" max="6144" width="9.140625" style="9"/>
    <col min="6145" max="6145" width="5.42578125" style="9" customWidth="1"/>
    <col min="6146" max="6146" width="17.7109375" style="9" customWidth="1"/>
    <col min="6147" max="6147" width="8.5703125" style="9" customWidth="1"/>
    <col min="6148" max="6148" width="8" style="9" customWidth="1"/>
    <col min="6149" max="6150" width="8.42578125" style="9" customWidth="1"/>
    <col min="6151" max="6151" width="7" style="9" customWidth="1"/>
    <col min="6152" max="6153" width="9.42578125" style="9" customWidth="1"/>
    <col min="6154" max="6154" width="14" style="9" customWidth="1"/>
    <col min="6155" max="6155" width="16.5703125" style="9" customWidth="1"/>
    <col min="6156" max="6400" width="9.140625" style="9"/>
    <col min="6401" max="6401" width="5.42578125" style="9" customWidth="1"/>
    <col min="6402" max="6402" width="17.7109375" style="9" customWidth="1"/>
    <col min="6403" max="6403" width="8.5703125" style="9" customWidth="1"/>
    <col min="6404" max="6404" width="8" style="9" customWidth="1"/>
    <col min="6405" max="6406" width="8.42578125" style="9" customWidth="1"/>
    <col min="6407" max="6407" width="7" style="9" customWidth="1"/>
    <col min="6408" max="6409" width="9.42578125" style="9" customWidth="1"/>
    <col min="6410" max="6410" width="14" style="9" customWidth="1"/>
    <col min="6411" max="6411" width="16.5703125" style="9" customWidth="1"/>
    <col min="6412" max="6656" width="9.140625" style="9"/>
    <col min="6657" max="6657" width="5.42578125" style="9" customWidth="1"/>
    <col min="6658" max="6658" width="17.7109375" style="9" customWidth="1"/>
    <col min="6659" max="6659" width="8.5703125" style="9" customWidth="1"/>
    <col min="6660" max="6660" width="8" style="9" customWidth="1"/>
    <col min="6661" max="6662" width="8.42578125" style="9" customWidth="1"/>
    <col min="6663" max="6663" width="7" style="9" customWidth="1"/>
    <col min="6664" max="6665" width="9.42578125" style="9" customWidth="1"/>
    <col min="6666" max="6666" width="14" style="9" customWidth="1"/>
    <col min="6667" max="6667" width="16.5703125" style="9" customWidth="1"/>
    <col min="6668" max="6912" width="9.140625" style="9"/>
    <col min="6913" max="6913" width="5.42578125" style="9" customWidth="1"/>
    <col min="6914" max="6914" width="17.7109375" style="9" customWidth="1"/>
    <col min="6915" max="6915" width="8.5703125" style="9" customWidth="1"/>
    <col min="6916" max="6916" width="8" style="9" customWidth="1"/>
    <col min="6917" max="6918" width="8.42578125" style="9" customWidth="1"/>
    <col min="6919" max="6919" width="7" style="9" customWidth="1"/>
    <col min="6920" max="6921" width="9.42578125" style="9" customWidth="1"/>
    <col min="6922" max="6922" width="14" style="9" customWidth="1"/>
    <col min="6923" max="6923" width="16.5703125" style="9" customWidth="1"/>
    <col min="6924" max="7168" width="9.140625" style="9"/>
    <col min="7169" max="7169" width="5.42578125" style="9" customWidth="1"/>
    <col min="7170" max="7170" width="17.7109375" style="9" customWidth="1"/>
    <col min="7171" max="7171" width="8.5703125" style="9" customWidth="1"/>
    <col min="7172" max="7172" width="8" style="9" customWidth="1"/>
    <col min="7173" max="7174" width="8.42578125" style="9" customWidth="1"/>
    <col min="7175" max="7175" width="7" style="9" customWidth="1"/>
    <col min="7176" max="7177" width="9.42578125" style="9" customWidth="1"/>
    <col min="7178" max="7178" width="14" style="9" customWidth="1"/>
    <col min="7179" max="7179" width="16.5703125" style="9" customWidth="1"/>
    <col min="7180" max="7424" width="9.140625" style="9"/>
    <col min="7425" max="7425" width="5.42578125" style="9" customWidth="1"/>
    <col min="7426" max="7426" width="17.7109375" style="9" customWidth="1"/>
    <col min="7427" max="7427" width="8.5703125" style="9" customWidth="1"/>
    <col min="7428" max="7428" width="8" style="9" customWidth="1"/>
    <col min="7429" max="7430" width="8.42578125" style="9" customWidth="1"/>
    <col min="7431" max="7431" width="7" style="9" customWidth="1"/>
    <col min="7432" max="7433" width="9.42578125" style="9" customWidth="1"/>
    <col min="7434" max="7434" width="14" style="9" customWidth="1"/>
    <col min="7435" max="7435" width="16.5703125" style="9" customWidth="1"/>
    <col min="7436" max="7680" width="9.140625" style="9"/>
    <col min="7681" max="7681" width="5.42578125" style="9" customWidth="1"/>
    <col min="7682" max="7682" width="17.7109375" style="9" customWidth="1"/>
    <col min="7683" max="7683" width="8.5703125" style="9" customWidth="1"/>
    <col min="7684" max="7684" width="8" style="9" customWidth="1"/>
    <col min="7685" max="7686" width="8.42578125" style="9" customWidth="1"/>
    <col min="7687" max="7687" width="7" style="9" customWidth="1"/>
    <col min="7688" max="7689" width="9.42578125" style="9" customWidth="1"/>
    <col min="7690" max="7690" width="14" style="9" customWidth="1"/>
    <col min="7691" max="7691" width="16.5703125" style="9" customWidth="1"/>
    <col min="7692" max="7936" width="9.140625" style="9"/>
    <col min="7937" max="7937" width="5.42578125" style="9" customWidth="1"/>
    <col min="7938" max="7938" width="17.7109375" style="9" customWidth="1"/>
    <col min="7939" max="7939" width="8.5703125" style="9" customWidth="1"/>
    <col min="7940" max="7940" width="8" style="9" customWidth="1"/>
    <col min="7941" max="7942" width="8.42578125" style="9" customWidth="1"/>
    <col min="7943" max="7943" width="7" style="9" customWidth="1"/>
    <col min="7944" max="7945" width="9.42578125" style="9" customWidth="1"/>
    <col min="7946" max="7946" width="14" style="9" customWidth="1"/>
    <col min="7947" max="7947" width="16.5703125" style="9" customWidth="1"/>
    <col min="7948" max="8192" width="9.140625" style="9"/>
    <col min="8193" max="8193" width="5.42578125" style="9" customWidth="1"/>
    <col min="8194" max="8194" width="17.7109375" style="9" customWidth="1"/>
    <col min="8195" max="8195" width="8.5703125" style="9" customWidth="1"/>
    <col min="8196" max="8196" width="8" style="9" customWidth="1"/>
    <col min="8197" max="8198" width="8.42578125" style="9" customWidth="1"/>
    <col min="8199" max="8199" width="7" style="9" customWidth="1"/>
    <col min="8200" max="8201" width="9.42578125" style="9" customWidth="1"/>
    <col min="8202" max="8202" width="14" style="9" customWidth="1"/>
    <col min="8203" max="8203" width="16.5703125" style="9" customWidth="1"/>
    <col min="8204" max="8448" width="9.140625" style="9"/>
    <col min="8449" max="8449" width="5.42578125" style="9" customWidth="1"/>
    <col min="8450" max="8450" width="17.7109375" style="9" customWidth="1"/>
    <col min="8451" max="8451" width="8.5703125" style="9" customWidth="1"/>
    <col min="8452" max="8452" width="8" style="9" customWidth="1"/>
    <col min="8453" max="8454" width="8.42578125" style="9" customWidth="1"/>
    <col min="8455" max="8455" width="7" style="9" customWidth="1"/>
    <col min="8456" max="8457" width="9.42578125" style="9" customWidth="1"/>
    <col min="8458" max="8458" width="14" style="9" customWidth="1"/>
    <col min="8459" max="8459" width="16.5703125" style="9" customWidth="1"/>
    <col min="8460" max="8704" width="9.140625" style="9"/>
    <col min="8705" max="8705" width="5.42578125" style="9" customWidth="1"/>
    <col min="8706" max="8706" width="17.7109375" style="9" customWidth="1"/>
    <col min="8707" max="8707" width="8.5703125" style="9" customWidth="1"/>
    <col min="8708" max="8708" width="8" style="9" customWidth="1"/>
    <col min="8709" max="8710" width="8.42578125" style="9" customWidth="1"/>
    <col min="8711" max="8711" width="7" style="9" customWidth="1"/>
    <col min="8712" max="8713" width="9.42578125" style="9" customWidth="1"/>
    <col min="8714" max="8714" width="14" style="9" customWidth="1"/>
    <col min="8715" max="8715" width="16.5703125" style="9" customWidth="1"/>
    <col min="8716" max="8960" width="9.140625" style="9"/>
    <col min="8961" max="8961" width="5.42578125" style="9" customWidth="1"/>
    <col min="8962" max="8962" width="17.7109375" style="9" customWidth="1"/>
    <col min="8963" max="8963" width="8.5703125" style="9" customWidth="1"/>
    <col min="8964" max="8964" width="8" style="9" customWidth="1"/>
    <col min="8965" max="8966" width="8.42578125" style="9" customWidth="1"/>
    <col min="8967" max="8967" width="7" style="9" customWidth="1"/>
    <col min="8968" max="8969" width="9.42578125" style="9" customWidth="1"/>
    <col min="8970" max="8970" width="14" style="9" customWidth="1"/>
    <col min="8971" max="8971" width="16.5703125" style="9" customWidth="1"/>
    <col min="8972" max="9216" width="9.140625" style="9"/>
    <col min="9217" max="9217" width="5.42578125" style="9" customWidth="1"/>
    <col min="9218" max="9218" width="17.7109375" style="9" customWidth="1"/>
    <col min="9219" max="9219" width="8.5703125" style="9" customWidth="1"/>
    <col min="9220" max="9220" width="8" style="9" customWidth="1"/>
    <col min="9221" max="9222" width="8.42578125" style="9" customWidth="1"/>
    <col min="9223" max="9223" width="7" style="9" customWidth="1"/>
    <col min="9224" max="9225" width="9.42578125" style="9" customWidth="1"/>
    <col min="9226" max="9226" width="14" style="9" customWidth="1"/>
    <col min="9227" max="9227" width="16.5703125" style="9" customWidth="1"/>
    <col min="9228" max="9472" width="9.140625" style="9"/>
    <col min="9473" max="9473" width="5.42578125" style="9" customWidth="1"/>
    <col min="9474" max="9474" width="17.7109375" style="9" customWidth="1"/>
    <col min="9475" max="9475" width="8.5703125" style="9" customWidth="1"/>
    <col min="9476" max="9476" width="8" style="9" customWidth="1"/>
    <col min="9477" max="9478" width="8.42578125" style="9" customWidth="1"/>
    <col min="9479" max="9479" width="7" style="9" customWidth="1"/>
    <col min="9480" max="9481" width="9.42578125" style="9" customWidth="1"/>
    <col min="9482" max="9482" width="14" style="9" customWidth="1"/>
    <col min="9483" max="9483" width="16.5703125" style="9" customWidth="1"/>
    <col min="9484" max="9728" width="9.140625" style="9"/>
    <col min="9729" max="9729" width="5.42578125" style="9" customWidth="1"/>
    <col min="9730" max="9730" width="17.7109375" style="9" customWidth="1"/>
    <col min="9731" max="9731" width="8.5703125" style="9" customWidth="1"/>
    <col min="9732" max="9732" width="8" style="9" customWidth="1"/>
    <col min="9733" max="9734" width="8.42578125" style="9" customWidth="1"/>
    <col min="9735" max="9735" width="7" style="9" customWidth="1"/>
    <col min="9736" max="9737" width="9.42578125" style="9" customWidth="1"/>
    <col min="9738" max="9738" width="14" style="9" customWidth="1"/>
    <col min="9739" max="9739" width="16.5703125" style="9" customWidth="1"/>
    <col min="9740" max="9984" width="9.140625" style="9"/>
    <col min="9985" max="9985" width="5.42578125" style="9" customWidth="1"/>
    <col min="9986" max="9986" width="17.7109375" style="9" customWidth="1"/>
    <col min="9987" max="9987" width="8.5703125" style="9" customWidth="1"/>
    <col min="9988" max="9988" width="8" style="9" customWidth="1"/>
    <col min="9989" max="9990" width="8.42578125" style="9" customWidth="1"/>
    <col min="9991" max="9991" width="7" style="9" customWidth="1"/>
    <col min="9992" max="9993" width="9.42578125" style="9" customWidth="1"/>
    <col min="9994" max="9994" width="14" style="9" customWidth="1"/>
    <col min="9995" max="9995" width="16.5703125" style="9" customWidth="1"/>
    <col min="9996" max="10240" width="9.140625" style="9"/>
    <col min="10241" max="10241" width="5.42578125" style="9" customWidth="1"/>
    <col min="10242" max="10242" width="17.7109375" style="9" customWidth="1"/>
    <col min="10243" max="10243" width="8.5703125" style="9" customWidth="1"/>
    <col min="10244" max="10244" width="8" style="9" customWidth="1"/>
    <col min="10245" max="10246" width="8.42578125" style="9" customWidth="1"/>
    <col min="10247" max="10247" width="7" style="9" customWidth="1"/>
    <col min="10248" max="10249" width="9.42578125" style="9" customWidth="1"/>
    <col min="10250" max="10250" width="14" style="9" customWidth="1"/>
    <col min="10251" max="10251" width="16.5703125" style="9" customWidth="1"/>
    <col min="10252" max="10496" width="9.140625" style="9"/>
    <col min="10497" max="10497" width="5.42578125" style="9" customWidth="1"/>
    <col min="10498" max="10498" width="17.7109375" style="9" customWidth="1"/>
    <col min="10499" max="10499" width="8.5703125" style="9" customWidth="1"/>
    <col min="10500" max="10500" width="8" style="9" customWidth="1"/>
    <col min="10501" max="10502" width="8.42578125" style="9" customWidth="1"/>
    <col min="10503" max="10503" width="7" style="9" customWidth="1"/>
    <col min="10504" max="10505" width="9.42578125" style="9" customWidth="1"/>
    <col min="10506" max="10506" width="14" style="9" customWidth="1"/>
    <col min="10507" max="10507" width="16.5703125" style="9" customWidth="1"/>
    <col min="10508" max="10752" width="9.140625" style="9"/>
    <col min="10753" max="10753" width="5.42578125" style="9" customWidth="1"/>
    <col min="10754" max="10754" width="17.7109375" style="9" customWidth="1"/>
    <col min="10755" max="10755" width="8.5703125" style="9" customWidth="1"/>
    <col min="10756" max="10756" width="8" style="9" customWidth="1"/>
    <col min="10757" max="10758" width="8.42578125" style="9" customWidth="1"/>
    <col min="10759" max="10759" width="7" style="9" customWidth="1"/>
    <col min="10760" max="10761" width="9.42578125" style="9" customWidth="1"/>
    <col min="10762" max="10762" width="14" style="9" customWidth="1"/>
    <col min="10763" max="10763" width="16.5703125" style="9" customWidth="1"/>
    <col min="10764" max="11008" width="9.140625" style="9"/>
    <col min="11009" max="11009" width="5.42578125" style="9" customWidth="1"/>
    <col min="11010" max="11010" width="17.7109375" style="9" customWidth="1"/>
    <col min="11011" max="11011" width="8.5703125" style="9" customWidth="1"/>
    <col min="11012" max="11012" width="8" style="9" customWidth="1"/>
    <col min="11013" max="11014" width="8.42578125" style="9" customWidth="1"/>
    <col min="11015" max="11015" width="7" style="9" customWidth="1"/>
    <col min="11016" max="11017" width="9.42578125" style="9" customWidth="1"/>
    <col min="11018" max="11018" width="14" style="9" customWidth="1"/>
    <col min="11019" max="11019" width="16.5703125" style="9" customWidth="1"/>
    <col min="11020" max="11264" width="9.140625" style="9"/>
    <col min="11265" max="11265" width="5.42578125" style="9" customWidth="1"/>
    <col min="11266" max="11266" width="17.7109375" style="9" customWidth="1"/>
    <col min="11267" max="11267" width="8.5703125" style="9" customWidth="1"/>
    <col min="11268" max="11268" width="8" style="9" customWidth="1"/>
    <col min="11269" max="11270" width="8.42578125" style="9" customWidth="1"/>
    <col min="11271" max="11271" width="7" style="9" customWidth="1"/>
    <col min="11272" max="11273" width="9.42578125" style="9" customWidth="1"/>
    <col min="11274" max="11274" width="14" style="9" customWidth="1"/>
    <col min="11275" max="11275" width="16.5703125" style="9" customWidth="1"/>
    <col min="11276" max="11520" width="9.140625" style="9"/>
    <col min="11521" max="11521" width="5.42578125" style="9" customWidth="1"/>
    <col min="11522" max="11522" width="17.7109375" style="9" customWidth="1"/>
    <col min="11523" max="11523" width="8.5703125" style="9" customWidth="1"/>
    <col min="11524" max="11524" width="8" style="9" customWidth="1"/>
    <col min="11525" max="11526" width="8.42578125" style="9" customWidth="1"/>
    <col min="11527" max="11527" width="7" style="9" customWidth="1"/>
    <col min="11528" max="11529" width="9.42578125" style="9" customWidth="1"/>
    <col min="11530" max="11530" width="14" style="9" customWidth="1"/>
    <col min="11531" max="11531" width="16.5703125" style="9" customWidth="1"/>
    <col min="11532" max="11776" width="9.140625" style="9"/>
    <col min="11777" max="11777" width="5.42578125" style="9" customWidth="1"/>
    <col min="11778" max="11778" width="17.7109375" style="9" customWidth="1"/>
    <col min="11779" max="11779" width="8.5703125" style="9" customWidth="1"/>
    <col min="11780" max="11780" width="8" style="9" customWidth="1"/>
    <col min="11781" max="11782" width="8.42578125" style="9" customWidth="1"/>
    <col min="11783" max="11783" width="7" style="9" customWidth="1"/>
    <col min="11784" max="11785" width="9.42578125" style="9" customWidth="1"/>
    <col min="11786" max="11786" width="14" style="9" customWidth="1"/>
    <col min="11787" max="11787" width="16.5703125" style="9" customWidth="1"/>
    <col min="11788" max="12032" width="9.140625" style="9"/>
    <col min="12033" max="12033" width="5.42578125" style="9" customWidth="1"/>
    <col min="12034" max="12034" width="17.7109375" style="9" customWidth="1"/>
    <col min="12035" max="12035" width="8.5703125" style="9" customWidth="1"/>
    <col min="12036" max="12036" width="8" style="9" customWidth="1"/>
    <col min="12037" max="12038" width="8.42578125" style="9" customWidth="1"/>
    <col min="12039" max="12039" width="7" style="9" customWidth="1"/>
    <col min="12040" max="12041" width="9.42578125" style="9" customWidth="1"/>
    <col min="12042" max="12042" width="14" style="9" customWidth="1"/>
    <col min="12043" max="12043" width="16.5703125" style="9" customWidth="1"/>
    <col min="12044" max="12288" width="9.140625" style="9"/>
    <col min="12289" max="12289" width="5.42578125" style="9" customWidth="1"/>
    <col min="12290" max="12290" width="17.7109375" style="9" customWidth="1"/>
    <col min="12291" max="12291" width="8.5703125" style="9" customWidth="1"/>
    <col min="12292" max="12292" width="8" style="9" customWidth="1"/>
    <col min="12293" max="12294" width="8.42578125" style="9" customWidth="1"/>
    <col min="12295" max="12295" width="7" style="9" customWidth="1"/>
    <col min="12296" max="12297" width="9.42578125" style="9" customWidth="1"/>
    <col min="12298" max="12298" width="14" style="9" customWidth="1"/>
    <col min="12299" max="12299" width="16.5703125" style="9" customWidth="1"/>
    <col min="12300" max="12544" width="9.140625" style="9"/>
    <col min="12545" max="12545" width="5.42578125" style="9" customWidth="1"/>
    <col min="12546" max="12546" width="17.7109375" style="9" customWidth="1"/>
    <col min="12547" max="12547" width="8.5703125" style="9" customWidth="1"/>
    <col min="12548" max="12548" width="8" style="9" customWidth="1"/>
    <col min="12549" max="12550" width="8.42578125" style="9" customWidth="1"/>
    <col min="12551" max="12551" width="7" style="9" customWidth="1"/>
    <col min="12552" max="12553" width="9.42578125" style="9" customWidth="1"/>
    <col min="12554" max="12554" width="14" style="9" customWidth="1"/>
    <col min="12555" max="12555" width="16.5703125" style="9" customWidth="1"/>
    <col min="12556" max="12800" width="9.140625" style="9"/>
    <col min="12801" max="12801" width="5.42578125" style="9" customWidth="1"/>
    <col min="12802" max="12802" width="17.7109375" style="9" customWidth="1"/>
    <col min="12803" max="12803" width="8.5703125" style="9" customWidth="1"/>
    <col min="12804" max="12804" width="8" style="9" customWidth="1"/>
    <col min="12805" max="12806" width="8.42578125" style="9" customWidth="1"/>
    <col min="12807" max="12807" width="7" style="9" customWidth="1"/>
    <col min="12808" max="12809" width="9.42578125" style="9" customWidth="1"/>
    <col min="12810" max="12810" width="14" style="9" customWidth="1"/>
    <col min="12811" max="12811" width="16.5703125" style="9" customWidth="1"/>
    <col min="12812" max="13056" width="9.140625" style="9"/>
    <col min="13057" max="13057" width="5.42578125" style="9" customWidth="1"/>
    <col min="13058" max="13058" width="17.7109375" style="9" customWidth="1"/>
    <col min="13059" max="13059" width="8.5703125" style="9" customWidth="1"/>
    <col min="13060" max="13060" width="8" style="9" customWidth="1"/>
    <col min="13061" max="13062" width="8.42578125" style="9" customWidth="1"/>
    <col min="13063" max="13063" width="7" style="9" customWidth="1"/>
    <col min="13064" max="13065" width="9.42578125" style="9" customWidth="1"/>
    <col min="13066" max="13066" width="14" style="9" customWidth="1"/>
    <col min="13067" max="13067" width="16.5703125" style="9" customWidth="1"/>
    <col min="13068" max="13312" width="9.140625" style="9"/>
    <col min="13313" max="13313" width="5.42578125" style="9" customWidth="1"/>
    <col min="13314" max="13314" width="17.7109375" style="9" customWidth="1"/>
    <col min="13315" max="13315" width="8.5703125" style="9" customWidth="1"/>
    <col min="13316" max="13316" width="8" style="9" customWidth="1"/>
    <col min="13317" max="13318" width="8.42578125" style="9" customWidth="1"/>
    <col min="13319" max="13319" width="7" style="9" customWidth="1"/>
    <col min="13320" max="13321" width="9.42578125" style="9" customWidth="1"/>
    <col min="13322" max="13322" width="14" style="9" customWidth="1"/>
    <col min="13323" max="13323" width="16.5703125" style="9" customWidth="1"/>
    <col min="13324" max="13568" width="9.140625" style="9"/>
    <col min="13569" max="13569" width="5.42578125" style="9" customWidth="1"/>
    <col min="13570" max="13570" width="17.7109375" style="9" customWidth="1"/>
    <col min="13571" max="13571" width="8.5703125" style="9" customWidth="1"/>
    <col min="13572" max="13572" width="8" style="9" customWidth="1"/>
    <col min="13573" max="13574" width="8.42578125" style="9" customWidth="1"/>
    <col min="13575" max="13575" width="7" style="9" customWidth="1"/>
    <col min="13576" max="13577" width="9.42578125" style="9" customWidth="1"/>
    <col min="13578" max="13578" width="14" style="9" customWidth="1"/>
    <col min="13579" max="13579" width="16.5703125" style="9" customWidth="1"/>
    <col min="13580" max="13824" width="9.140625" style="9"/>
    <col min="13825" max="13825" width="5.42578125" style="9" customWidth="1"/>
    <col min="13826" max="13826" width="17.7109375" style="9" customWidth="1"/>
    <col min="13827" max="13827" width="8.5703125" style="9" customWidth="1"/>
    <col min="13828" max="13828" width="8" style="9" customWidth="1"/>
    <col min="13829" max="13830" width="8.42578125" style="9" customWidth="1"/>
    <col min="13831" max="13831" width="7" style="9" customWidth="1"/>
    <col min="13832" max="13833" width="9.42578125" style="9" customWidth="1"/>
    <col min="13834" max="13834" width="14" style="9" customWidth="1"/>
    <col min="13835" max="13835" width="16.5703125" style="9" customWidth="1"/>
    <col min="13836" max="14080" width="9.140625" style="9"/>
    <col min="14081" max="14081" width="5.42578125" style="9" customWidth="1"/>
    <col min="14082" max="14082" width="17.7109375" style="9" customWidth="1"/>
    <col min="14083" max="14083" width="8.5703125" style="9" customWidth="1"/>
    <col min="14084" max="14084" width="8" style="9" customWidth="1"/>
    <col min="14085" max="14086" width="8.42578125" style="9" customWidth="1"/>
    <col min="14087" max="14087" width="7" style="9" customWidth="1"/>
    <col min="14088" max="14089" width="9.42578125" style="9" customWidth="1"/>
    <col min="14090" max="14090" width="14" style="9" customWidth="1"/>
    <col min="14091" max="14091" width="16.5703125" style="9" customWidth="1"/>
    <col min="14092" max="14336" width="9.140625" style="9"/>
    <col min="14337" max="14337" width="5.42578125" style="9" customWidth="1"/>
    <col min="14338" max="14338" width="17.7109375" style="9" customWidth="1"/>
    <col min="14339" max="14339" width="8.5703125" style="9" customWidth="1"/>
    <col min="14340" max="14340" width="8" style="9" customWidth="1"/>
    <col min="14341" max="14342" width="8.42578125" style="9" customWidth="1"/>
    <col min="14343" max="14343" width="7" style="9" customWidth="1"/>
    <col min="14344" max="14345" width="9.42578125" style="9" customWidth="1"/>
    <col min="14346" max="14346" width="14" style="9" customWidth="1"/>
    <col min="14347" max="14347" width="16.5703125" style="9" customWidth="1"/>
    <col min="14348" max="14592" width="9.140625" style="9"/>
    <col min="14593" max="14593" width="5.42578125" style="9" customWidth="1"/>
    <col min="14594" max="14594" width="17.7109375" style="9" customWidth="1"/>
    <col min="14595" max="14595" width="8.5703125" style="9" customWidth="1"/>
    <col min="14596" max="14596" width="8" style="9" customWidth="1"/>
    <col min="14597" max="14598" width="8.42578125" style="9" customWidth="1"/>
    <col min="14599" max="14599" width="7" style="9" customWidth="1"/>
    <col min="14600" max="14601" width="9.42578125" style="9" customWidth="1"/>
    <col min="14602" max="14602" width="14" style="9" customWidth="1"/>
    <col min="14603" max="14603" width="16.5703125" style="9" customWidth="1"/>
    <col min="14604" max="14848" width="9.140625" style="9"/>
    <col min="14849" max="14849" width="5.42578125" style="9" customWidth="1"/>
    <col min="14850" max="14850" width="17.7109375" style="9" customWidth="1"/>
    <col min="14851" max="14851" width="8.5703125" style="9" customWidth="1"/>
    <col min="14852" max="14852" width="8" style="9" customWidth="1"/>
    <col min="14853" max="14854" width="8.42578125" style="9" customWidth="1"/>
    <col min="14855" max="14855" width="7" style="9" customWidth="1"/>
    <col min="14856" max="14857" width="9.42578125" style="9" customWidth="1"/>
    <col min="14858" max="14858" width="14" style="9" customWidth="1"/>
    <col min="14859" max="14859" width="16.5703125" style="9" customWidth="1"/>
    <col min="14860" max="15104" width="9.140625" style="9"/>
    <col min="15105" max="15105" width="5.42578125" style="9" customWidth="1"/>
    <col min="15106" max="15106" width="17.7109375" style="9" customWidth="1"/>
    <col min="15107" max="15107" width="8.5703125" style="9" customWidth="1"/>
    <col min="15108" max="15108" width="8" style="9" customWidth="1"/>
    <col min="15109" max="15110" width="8.42578125" style="9" customWidth="1"/>
    <col min="15111" max="15111" width="7" style="9" customWidth="1"/>
    <col min="15112" max="15113" width="9.42578125" style="9" customWidth="1"/>
    <col min="15114" max="15114" width="14" style="9" customWidth="1"/>
    <col min="15115" max="15115" width="16.5703125" style="9" customWidth="1"/>
    <col min="15116" max="15360" width="9.140625" style="9"/>
    <col min="15361" max="15361" width="5.42578125" style="9" customWidth="1"/>
    <col min="15362" max="15362" width="17.7109375" style="9" customWidth="1"/>
    <col min="15363" max="15363" width="8.5703125" style="9" customWidth="1"/>
    <col min="15364" max="15364" width="8" style="9" customWidth="1"/>
    <col min="15365" max="15366" width="8.42578125" style="9" customWidth="1"/>
    <col min="15367" max="15367" width="7" style="9" customWidth="1"/>
    <col min="15368" max="15369" width="9.42578125" style="9" customWidth="1"/>
    <col min="15370" max="15370" width="14" style="9" customWidth="1"/>
    <col min="15371" max="15371" width="16.5703125" style="9" customWidth="1"/>
    <col min="15372" max="15616" width="9.140625" style="9"/>
    <col min="15617" max="15617" width="5.42578125" style="9" customWidth="1"/>
    <col min="15618" max="15618" width="17.7109375" style="9" customWidth="1"/>
    <col min="15619" max="15619" width="8.5703125" style="9" customWidth="1"/>
    <col min="15620" max="15620" width="8" style="9" customWidth="1"/>
    <col min="15621" max="15622" width="8.42578125" style="9" customWidth="1"/>
    <col min="15623" max="15623" width="7" style="9" customWidth="1"/>
    <col min="15624" max="15625" width="9.42578125" style="9" customWidth="1"/>
    <col min="15626" max="15626" width="14" style="9" customWidth="1"/>
    <col min="15627" max="15627" width="16.5703125" style="9" customWidth="1"/>
    <col min="15628" max="15872" width="9.140625" style="9"/>
    <col min="15873" max="15873" width="5.42578125" style="9" customWidth="1"/>
    <col min="15874" max="15874" width="17.7109375" style="9" customWidth="1"/>
    <col min="15875" max="15875" width="8.5703125" style="9" customWidth="1"/>
    <col min="15876" max="15876" width="8" style="9" customWidth="1"/>
    <col min="15877" max="15878" width="8.42578125" style="9" customWidth="1"/>
    <col min="15879" max="15879" width="7" style="9" customWidth="1"/>
    <col min="15880" max="15881" width="9.42578125" style="9" customWidth="1"/>
    <col min="15882" max="15882" width="14" style="9" customWidth="1"/>
    <col min="15883" max="15883" width="16.5703125" style="9" customWidth="1"/>
    <col min="15884" max="16128" width="9.140625" style="9"/>
    <col min="16129" max="16129" width="5.42578125" style="9" customWidth="1"/>
    <col min="16130" max="16130" width="17.7109375" style="9" customWidth="1"/>
    <col min="16131" max="16131" width="8.5703125" style="9" customWidth="1"/>
    <col min="16132" max="16132" width="8" style="9" customWidth="1"/>
    <col min="16133" max="16134" width="8.42578125" style="9" customWidth="1"/>
    <col min="16135" max="16135" width="7" style="9" customWidth="1"/>
    <col min="16136" max="16137" width="9.42578125" style="9" customWidth="1"/>
    <col min="16138" max="16138" width="14" style="9" customWidth="1"/>
    <col min="16139" max="16139" width="16.5703125" style="9" customWidth="1"/>
    <col min="16140" max="16384" width="9.140625" style="9"/>
  </cols>
  <sheetData>
    <row r="1" spans="1:12" ht="70.5" customHeight="1" x14ac:dyDescent="0.25">
      <c r="A1" s="120" t="s">
        <v>40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8"/>
    </row>
    <row r="2" spans="1:12" ht="16.5" x14ac:dyDescent="0.25">
      <c r="A2" s="121" t="e">
        <f>#REF!</f>
        <v>#REF!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8"/>
    </row>
    <row r="3" spans="1:12" ht="28.5" customHeight="1" x14ac:dyDescent="0.25">
      <c r="A3" s="122" t="s">
        <v>0</v>
      </c>
      <c r="B3" s="122" t="s">
        <v>30</v>
      </c>
      <c r="C3" s="6"/>
      <c r="D3" s="122" t="s">
        <v>31</v>
      </c>
      <c r="E3" s="122" t="s">
        <v>32</v>
      </c>
      <c r="F3" s="124" t="s">
        <v>35</v>
      </c>
      <c r="G3" s="122" t="s">
        <v>33</v>
      </c>
      <c r="H3" s="123" t="s">
        <v>34</v>
      </c>
      <c r="I3" s="123"/>
      <c r="J3" s="123"/>
      <c r="K3" s="123"/>
      <c r="L3" s="10"/>
    </row>
    <row r="4" spans="1:12" ht="63.75" x14ac:dyDescent="0.25">
      <c r="A4" s="122"/>
      <c r="B4" s="122"/>
      <c r="C4" s="6"/>
      <c r="D4" s="122"/>
      <c r="E4" s="122"/>
      <c r="F4" s="125"/>
      <c r="G4" s="122"/>
      <c r="H4" s="6" t="s">
        <v>36</v>
      </c>
      <c r="I4" s="6" t="s">
        <v>37</v>
      </c>
      <c r="J4" s="6" t="s">
        <v>38</v>
      </c>
      <c r="K4" s="6" t="s">
        <v>39</v>
      </c>
    </row>
    <row r="5" spans="1:12" x14ac:dyDescent="0.25">
      <c r="A5" s="6">
        <v>1</v>
      </c>
      <c r="B5" s="6">
        <v>2</v>
      </c>
      <c r="C5" s="6"/>
      <c r="D5" s="6">
        <v>3</v>
      </c>
      <c r="E5" s="6">
        <v>4</v>
      </c>
      <c r="F5" s="6">
        <v>5</v>
      </c>
      <c r="G5" s="6">
        <v>7</v>
      </c>
      <c r="H5" s="6">
        <v>8</v>
      </c>
      <c r="I5" s="6">
        <v>9</v>
      </c>
      <c r="J5" s="6">
        <v>10</v>
      </c>
      <c r="K5" s="6">
        <v>11</v>
      </c>
    </row>
    <row r="6" spans="1:12" s="12" customFormat="1" ht="117.75" customHeight="1" x14ac:dyDescent="0.2">
      <c r="A6" s="18">
        <v>1</v>
      </c>
      <c r="B6" s="60" t="s">
        <v>53</v>
      </c>
      <c r="C6" s="21" t="s">
        <v>18</v>
      </c>
      <c r="D6" s="13">
        <v>648</v>
      </c>
      <c r="E6" s="49">
        <f>D6*70%</f>
        <v>453.59999999999997</v>
      </c>
      <c r="F6" s="22">
        <v>69.8</v>
      </c>
      <c r="G6" s="36">
        <f>F6/E6</f>
        <v>0.15388007054673722</v>
      </c>
      <c r="H6" s="5">
        <v>0</v>
      </c>
      <c r="I6" s="14">
        <f ca="1">SUM(I6:I7)</f>
        <v>0</v>
      </c>
      <c r="J6" s="11">
        <v>3500000</v>
      </c>
      <c r="K6" s="4">
        <f>J6*H6</f>
        <v>0</v>
      </c>
    </row>
    <row r="7" spans="1:12" s="12" customFormat="1" ht="23.25" customHeight="1" x14ac:dyDescent="0.2">
      <c r="A7" s="18">
        <v>2</v>
      </c>
      <c r="B7" s="61" t="s">
        <v>54</v>
      </c>
      <c r="C7" s="23" t="s">
        <v>6</v>
      </c>
      <c r="D7" s="13">
        <v>648</v>
      </c>
      <c r="E7" s="49">
        <f>D7*70%</f>
        <v>453.59999999999997</v>
      </c>
      <c r="F7" s="24">
        <v>173.3</v>
      </c>
      <c r="G7" s="36">
        <f>F7/E7</f>
        <v>0.38205467372134044</v>
      </c>
      <c r="H7" s="5">
        <v>0</v>
      </c>
      <c r="I7" s="14"/>
      <c r="J7" s="11">
        <v>3500000</v>
      </c>
      <c r="K7" s="4">
        <f>J7*H7</f>
        <v>0</v>
      </c>
    </row>
    <row r="8" spans="1:12" x14ac:dyDescent="0.25">
      <c r="A8" s="18">
        <v>3</v>
      </c>
      <c r="B8" s="61" t="s">
        <v>55</v>
      </c>
      <c r="C8" s="20" t="s">
        <v>16</v>
      </c>
      <c r="D8" s="13">
        <v>648</v>
      </c>
      <c r="E8" s="50">
        <f>+D8*70%</f>
        <v>453.59999999999997</v>
      </c>
      <c r="F8" s="51">
        <v>169.2</v>
      </c>
      <c r="G8" s="36">
        <f>F8/E8</f>
        <v>0.37301587301587302</v>
      </c>
      <c r="H8" s="5">
        <v>0</v>
      </c>
      <c r="I8" s="14"/>
      <c r="J8" s="11">
        <v>3500000</v>
      </c>
      <c r="K8" s="4">
        <f>J8*H8</f>
        <v>0</v>
      </c>
    </row>
    <row r="9" spans="1:12" x14ac:dyDescent="0.25">
      <c r="A9" s="18">
        <v>4</v>
      </c>
      <c r="B9" s="29" t="s">
        <v>56</v>
      </c>
      <c r="C9" s="21" t="s">
        <v>16</v>
      </c>
      <c r="D9" s="13">
        <v>648</v>
      </c>
      <c r="E9" s="50">
        <f>+D9*70%</f>
        <v>453.59999999999997</v>
      </c>
      <c r="F9" s="51">
        <v>89.9</v>
      </c>
      <c r="G9" s="36">
        <f>F9/E9</f>
        <v>0.19819223985890655</v>
      </c>
      <c r="H9" s="5">
        <v>0</v>
      </c>
      <c r="I9" s="14"/>
      <c r="J9" s="11">
        <v>3500000</v>
      </c>
      <c r="K9" s="4">
        <f>J9*H9</f>
        <v>0</v>
      </c>
    </row>
    <row r="10" spans="1:12" ht="30" x14ac:dyDescent="0.25">
      <c r="A10" s="18">
        <v>5</v>
      </c>
      <c r="B10" s="19" t="s">
        <v>57</v>
      </c>
      <c r="C10" s="20" t="s">
        <v>16</v>
      </c>
      <c r="D10" s="13">
        <v>648</v>
      </c>
      <c r="E10" s="50">
        <f>+D10*70%</f>
        <v>453.59999999999997</v>
      </c>
      <c r="F10" s="51">
        <v>260.3</v>
      </c>
      <c r="G10" s="36">
        <f>F10/E10</f>
        <v>0.57385361552028225</v>
      </c>
      <c r="H10" s="5">
        <v>0</v>
      </c>
      <c r="I10" s="14"/>
      <c r="J10" s="11">
        <v>3500000</v>
      </c>
      <c r="K10" s="4">
        <f>J10*H10</f>
        <v>0</v>
      </c>
    </row>
    <row r="11" spans="1:12" x14ac:dyDescent="0.25">
      <c r="A11" s="38"/>
      <c r="B11" s="39"/>
      <c r="C11" s="39"/>
      <c r="D11" s="40"/>
      <c r="E11" s="39"/>
      <c r="F11" s="37"/>
      <c r="G11" s="39"/>
      <c r="H11" s="39"/>
      <c r="I11" s="39"/>
      <c r="J11" s="39"/>
      <c r="K11" s="39"/>
    </row>
  </sheetData>
  <mergeCells count="9">
    <mergeCell ref="A1:K1"/>
    <mergeCell ref="A2:K2"/>
    <mergeCell ref="A3:A4"/>
    <mergeCell ref="B3:B4"/>
    <mergeCell ref="D3:D4"/>
    <mergeCell ref="E3:E4"/>
    <mergeCell ref="G3:G4"/>
    <mergeCell ref="H3:K3"/>
    <mergeCell ref="F3:F4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6" zoomScaleNormal="100" workbookViewId="0">
      <selection activeCell="A5" sqref="A5:XFD11"/>
    </sheetView>
  </sheetViews>
  <sheetFormatPr defaultColWidth="9.140625" defaultRowHeight="12.75" x14ac:dyDescent="0.2"/>
  <cols>
    <col min="1" max="1" width="5.5703125" style="55" customWidth="1"/>
    <col min="2" max="2" width="29" style="55" customWidth="1"/>
    <col min="3" max="3" width="19.28515625" style="55" customWidth="1"/>
    <col min="4" max="4" width="21.85546875" style="55" customWidth="1"/>
    <col min="5" max="5" width="43.5703125" style="55" customWidth="1"/>
    <col min="6" max="6" width="15.7109375" style="55" customWidth="1"/>
    <col min="7" max="16384" width="9.140625" style="55"/>
  </cols>
  <sheetData>
    <row r="1" spans="1:6" s="26" customFormat="1" ht="18.75" x14ac:dyDescent="0.2">
      <c r="A1" s="126" t="s">
        <v>49</v>
      </c>
      <c r="B1" s="126"/>
      <c r="C1" s="126"/>
      <c r="D1" s="126"/>
      <c r="E1" s="126"/>
      <c r="F1" s="126"/>
    </row>
    <row r="2" spans="1:6" s="26" customFormat="1" ht="15.75" x14ac:dyDescent="0.2">
      <c r="A2" s="127" t="s">
        <v>59</v>
      </c>
      <c r="B2" s="127"/>
      <c r="C2" s="127"/>
      <c r="D2" s="127"/>
      <c r="E2" s="127"/>
      <c r="F2" s="127"/>
    </row>
    <row r="3" spans="1:6" s="26" customFormat="1" ht="15.75" x14ac:dyDescent="0.2">
      <c r="A3" s="127" t="s">
        <v>58</v>
      </c>
      <c r="B3" s="127"/>
      <c r="C3" s="127"/>
      <c r="D3" s="127"/>
      <c r="E3" s="127"/>
      <c r="F3" s="127"/>
    </row>
    <row r="4" spans="1:6" s="26" customFormat="1" ht="15.75" x14ac:dyDescent="0.2">
      <c r="A4" s="128"/>
      <c r="B4" s="128"/>
      <c r="C4" s="128"/>
    </row>
    <row r="5" spans="1:6" s="57" customFormat="1" ht="45.75" customHeight="1" x14ac:dyDescent="0.2">
      <c r="A5" s="56" t="s">
        <v>0</v>
      </c>
      <c r="B5" s="53" t="s">
        <v>1</v>
      </c>
      <c r="C5" s="53" t="s">
        <v>7</v>
      </c>
      <c r="D5" s="54" t="s">
        <v>47</v>
      </c>
      <c r="E5" s="54" t="s">
        <v>48</v>
      </c>
      <c r="F5" s="54" t="s">
        <v>2</v>
      </c>
    </row>
    <row r="6" spans="1:6" s="26" customFormat="1" ht="52.5" customHeight="1" x14ac:dyDescent="0.2">
      <c r="A6" s="18">
        <v>1</v>
      </c>
      <c r="B6" s="60" t="s">
        <v>53</v>
      </c>
      <c r="C6" s="25" t="s">
        <v>16</v>
      </c>
      <c r="D6" s="7"/>
      <c r="E6" s="7"/>
      <c r="F6" s="7"/>
    </row>
    <row r="7" spans="1:6" s="45" customFormat="1" ht="52.5" customHeight="1" x14ac:dyDescent="0.25">
      <c r="A7" s="18">
        <v>2</v>
      </c>
      <c r="B7" s="61" t="s">
        <v>54</v>
      </c>
      <c r="C7" s="25" t="s">
        <v>16</v>
      </c>
      <c r="D7" s="7"/>
      <c r="E7" s="44"/>
      <c r="F7" s="44"/>
    </row>
    <row r="8" spans="1:6" s="26" customFormat="1" ht="52.5" customHeight="1" x14ac:dyDescent="0.2">
      <c r="A8" s="18">
        <v>3</v>
      </c>
      <c r="B8" s="61" t="s">
        <v>55</v>
      </c>
      <c r="C8" s="25" t="s">
        <v>16</v>
      </c>
      <c r="D8" s="7"/>
      <c r="E8" s="7"/>
      <c r="F8" s="7"/>
    </row>
    <row r="9" spans="1:6" s="26" customFormat="1" ht="52.5" customHeight="1" x14ac:dyDescent="0.2">
      <c r="A9" s="18">
        <v>4</v>
      </c>
      <c r="B9" s="29" t="s">
        <v>56</v>
      </c>
      <c r="C9" s="25" t="s">
        <v>16</v>
      </c>
      <c r="D9" s="7"/>
      <c r="E9" s="7"/>
      <c r="F9" s="7"/>
    </row>
    <row r="10" spans="1:6" s="26" customFormat="1" ht="52.5" customHeight="1" x14ac:dyDescent="0.2">
      <c r="A10" s="18">
        <v>5</v>
      </c>
      <c r="B10" s="19" t="s">
        <v>62</v>
      </c>
      <c r="C10" s="25" t="s">
        <v>16</v>
      </c>
      <c r="D10" s="7"/>
      <c r="E10" s="7"/>
      <c r="F10" s="7"/>
    </row>
    <row r="11" spans="1:6" s="26" customFormat="1" ht="52.5" customHeight="1" x14ac:dyDescent="0.2">
      <c r="A11" s="27"/>
      <c r="B11" s="28"/>
      <c r="C11" s="41"/>
      <c r="D11" s="7"/>
      <c r="E11" s="7"/>
      <c r="F11" s="7"/>
    </row>
    <row r="13" spans="1:6" ht="17.25" customHeight="1" x14ac:dyDescent="0.2">
      <c r="E13" s="43" t="s">
        <v>63</v>
      </c>
    </row>
    <row r="14" spans="1:6" ht="17.25" customHeight="1" x14ac:dyDescent="0.2">
      <c r="E14" s="57" t="s">
        <v>51</v>
      </c>
    </row>
  </sheetData>
  <mergeCells count="4">
    <mergeCell ref="A1:F1"/>
    <mergeCell ref="A2:F2"/>
    <mergeCell ref="A3:F3"/>
    <mergeCell ref="A4:C4"/>
  </mergeCells>
  <pageMargins left="0.2" right="0" top="0.5" bottom="0.5" header="0.3" footer="0.3"/>
  <pageSetup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I8" sqref="I8"/>
    </sheetView>
  </sheetViews>
  <sheetFormatPr defaultRowHeight="12.75" x14ac:dyDescent="0.2"/>
  <cols>
    <col min="1" max="1" width="7.140625" customWidth="1"/>
    <col min="2" max="2" width="35.7109375" customWidth="1"/>
    <col min="3" max="3" width="18.140625" customWidth="1"/>
    <col min="4" max="4" width="19.85546875" customWidth="1"/>
    <col min="5" max="5" width="42.140625" customWidth="1"/>
    <col min="6" max="6" width="13.7109375" customWidth="1"/>
  </cols>
  <sheetData>
    <row r="1" spans="1:6" s="26" customFormat="1" ht="65.25" customHeight="1" x14ac:dyDescent="0.2">
      <c r="A1" s="129" t="s">
        <v>52</v>
      </c>
      <c r="B1" s="129"/>
      <c r="C1" s="129"/>
      <c r="D1" s="129"/>
      <c r="E1" s="129"/>
      <c r="F1" s="129"/>
    </row>
    <row r="2" spans="1:6" s="26" customFormat="1" ht="15.75" x14ac:dyDescent="0.2">
      <c r="A2" s="127" t="s">
        <v>59</v>
      </c>
      <c r="B2" s="127"/>
      <c r="C2" s="127"/>
      <c r="D2" s="127"/>
      <c r="E2" s="127"/>
      <c r="F2" s="127"/>
    </row>
    <row r="3" spans="1:6" s="26" customFormat="1" ht="15.75" x14ac:dyDescent="0.2">
      <c r="A3" s="127" t="s">
        <v>58</v>
      </c>
      <c r="B3" s="127"/>
      <c r="C3" s="127"/>
      <c r="D3" s="127"/>
      <c r="E3" s="127"/>
      <c r="F3" s="127"/>
    </row>
    <row r="4" spans="1:6" s="26" customFormat="1" ht="15.75" x14ac:dyDescent="0.2">
      <c r="A4" s="128"/>
      <c r="B4" s="128"/>
      <c r="C4" s="128"/>
    </row>
    <row r="5" spans="1:6" s="57" customFormat="1" ht="45.75" customHeight="1" x14ac:dyDescent="0.2">
      <c r="A5" s="56" t="s">
        <v>0</v>
      </c>
      <c r="B5" s="59" t="s">
        <v>1</v>
      </c>
      <c r="C5" s="59" t="s">
        <v>7</v>
      </c>
      <c r="D5" s="54" t="s">
        <v>47</v>
      </c>
      <c r="E5" s="54" t="s">
        <v>48</v>
      </c>
      <c r="F5" s="54" t="s">
        <v>2</v>
      </c>
    </row>
    <row r="6" spans="1:6" s="26" customFormat="1" ht="52.5" customHeight="1" x14ac:dyDescent="0.2">
      <c r="A6" s="18">
        <v>1</v>
      </c>
      <c r="B6" s="60" t="s">
        <v>53</v>
      </c>
      <c r="C6" s="25" t="s">
        <v>16</v>
      </c>
      <c r="D6" s="7"/>
      <c r="E6" s="7"/>
      <c r="F6" s="7"/>
    </row>
    <row r="7" spans="1:6" s="45" customFormat="1" ht="52.5" customHeight="1" x14ac:dyDescent="0.25">
      <c r="A7" s="18">
        <v>2</v>
      </c>
      <c r="B7" s="61" t="s">
        <v>54</v>
      </c>
      <c r="C7" s="25" t="s">
        <v>16</v>
      </c>
      <c r="D7" s="7"/>
      <c r="E7" s="44"/>
      <c r="F7" s="44"/>
    </row>
    <row r="8" spans="1:6" s="26" customFormat="1" ht="52.5" customHeight="1" x14ac:dyDescent="0.2">
      <c r="A8" s="18">
        <v>3</v>
      </c>
      <c r="B8" s="61" t="s">
        <v>55</v>
      </c>
      <c r="C8" s="25" t="s">
        <v>16</v>
      </c>
      <c r="D8" s="7"/>
      <c r="E8" s="7"/>
      <c r="F8" s="7"/>
    </row>
    <row r="9" spans="1:6" s="26" customFormat="1" ht="52.5" customHeight="1" x14ac:dyDescent="0.2">
      <c r="A9" s="18">
        <v>4</v>
      </c>
      <c r="B9" s="29" t="s">
        <v>56</v>
      </c>
      <c r="C9" s="25" t="s">
        <v>16</v>
      </c>
      <c r="D9" s="7"/>
      <c r="E9" s="7"/>
      <c r="F9" s="7"/>
    </row>
    <row r="10" spans="1:6" s="26" customFormat="1" ht="52.5" customHeight="1" x14ac:dyDescent="0.2">
      <c r="A10" s="18">
        <v>5</v>
      </c>
      <c r="B10" s="19" t="s">
        <v>62</v>
      </c>
      <c r="C10" s="25" t="s">
        <v>16</v>
      </c>
      <c r="D10" s="7"/>
      <c r="E10" s="7"/>
      <c r="F10" s="7"/>
    </row>
    <row r="11" spans="1:6" s="26" customFormat="1" ht="52.5" customHeight="1" x14ac:dyDescent="0.2">
      <c r="A11" s="27"/>
      <c r="B11" s="28"/>
      <c r="C11" s="41"/>
      <c r="D11" s="7"/>
      <c r="E11" s="7"/>
      <c r="F11" s="7"/>
    </row>
    <row r="12" spans="1:6" s="55" customFormat="1" x14ac:dyDescent="0.2"/>
    <row r="13" spans="1:6" s="55" customFormat="1" ht="17.25" customHeight="1" x14ac:dyDescent="0.2">
      <c r="E13" s="43" t="s">
        <v>50</v>
      </c>
    </row>
    <row r="14" spans="1:6" s="55" customFormat="1" ht="17.25" customHeight="1" x14ac:dyDescent="0.2">
      <c r="E14" s="57" t="s">
        <v>51</v>
      </c>
    </row>
    <row r="15" spans="1:6" s="55" customFormat="1" x14ac:dyDescent="0.2"/>
  </sheetData>
  <mergeCells count="4">
    <mergeCell ref="A1:F1"/>
    <mergeCell ref="A2:F2"/>
    <mergeCell ref="A3:F3"/>
    <mergeCell ref="A4:C4"/>
  </mergeCells>
  <pageMargins left="0.2" right="0.2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A5" sqref="A5"/>
    </sheetView>
  </sheetViews>
  <sheetFormatPr defaultRowHeight="12.75" x14ac:dyDescent="0.2"/>
  <cols>
    <col min="1" max="1" width="7" customWidth="1"/>
    <col min="2" max="2" width="23.28515625" style="48" customWidth="1"/>
    <col min="3" max="4" width="8" customWidth="1"/>
    <col min="5" max="5" width="8.5703125" customWidth="1"/>
    <col min="6" max="6" width="8.28515625" customWidth="1"/>
    <col min="7" max="8" width="9.85546875" customWidth="1"/>
    <col min="9" max="9" width="9.5703125" customWidth="1"/>
    <col min="10" max="10" width="19.85546875" customWidth="1"/>
    <col min="11" max="11" width="17.7109375" customWidth="1"/>
    <col min="12" max="12" width="10.85546875" customWidth="1"/>
  </cols>
  <sheetData>
    <row r="1" spans="1:12" ht="24" customHeight="1" x14ac:dyDescent="0.2">
      <c r="A1" s="96" t="s">
        <v>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1.75" customHeight="1" x14ac:dyDescent="0.2">
      <c r="A2" s="96" t="s">
        <v>73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4" customHeight="1" x14ac:dyDescent="0.2">
      <c r="A3" s="96" t="s">
        <v>64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21.75" customHeight="1" x14ac:dyDescent="0.2">
      <c r="A4" s="130" t="str">
        <f>'TKDT '!A4:N4</f>
        <v>(Kèm theo Quyết định số: ……../QĐ-UBND ngày …..../02/2024 của Ủy ban nhân dân huyện Tân Yên)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ht="19.5" customHeight="1" x14ac:dyDescent="0.2">
      <c r="A5" s="63"/>
      <c r="B5" s="47"/>
      <c r="C5" s="63"/>
      <c r="D5" s="63"/>
      <c r="E5" s="63"/>
      <c r="F5" s="63"/>
      <c r="G5" s="63"/>
      <c r="H5" s="63"/>
      <c r="I5" s="63"/>
      <c r="J5" s="99"/>
      <c r="K5" s="99"/>
    </row>
    <row r="6" spans="1:12" ht="33" customHeight="1" x14ac:dyDescent="0.2">
      <c r="A6" s="131" t="s">
        <v>0</v>
      </c>
      <c r="B6" s="132" t="s">
        <v>1</v>
      </c>
      <c r="C6" s="134" t="s">
        <v>42</v>
      </c>
      <c r="D6" s="135"/>
      <c r="E6" s="135"/>
      <c r="F6" s="136"/>
      <c r="G6" s="134" t="s">
        <v>22</v>
      </c>
      <c r="H6" s="135"/>
      <c r="I6" s="135"/>
      <c r="J6" s="124" t="s">
        <v>65</v>
      </c>
      <c r="K6" s="124" t="s">
        <v>68</v>
      </c>
      <c r="L6" s="122" t="s">
        <v>2</v>
      </c>
    </row>
    <row r="7" spans="1:12" ht="67.5" customHeight="1" x14ac:dyDescent="0.2">
      <c r="A7" s="131"/>
      <c r="B7" s="133"/>
      <c r="C7" s="84" t="s">
        <v>3</v>
      </c>
      <c r="D7" s="84" t="s">
        <v>24</v>
      </c>
      <c r="E7" s="84" t="s">
        <v>25</v>
      </c>
      <c r="F7" s="84" t="s">
        <v>26</v>
      </c>
      <c r="G7" s="84" t="s">
        <v>27</v>
      </c>
      <c r="H7" s="84" t="s">
        <v>28</v>
      </c>
      <c r="I7" s="84" t="s">
        <v>29</v>
      </c>
      <c r="J7" s="125"/>
      <c r="K7" s="125"/>
      <c r="L7" s="122"/>
    </row>
    <row r="8" spans="1:12" s="31" customFormat="1" ht="96.75" customHeight="1" x14ac:dyDescent="0.2">
      <c r="A8" s="18">
        <v>1</v>
      </c>
      <c r="B8" s="88" t="s">
        <v>74</v>
      </c>
      <c r="C8" s="85">
        <v>30</v>
      </c>
      <c r="D8" s="85">
        <v>48</v>
      </c>
      <c r="E8" s="86">
        <v>493.1</v>
      </c>
      <c r="F8" s="85" t="s">
        <v>15</v>
      </c>
      <c r="G8" s="86">
        <v>260.3</v>
      </c>
      <c r="H8" s="86">
        <v>260.3</v>
      </c>
      <c r="I8" s="18">
        <v>0</v>
      </c>
      <c r="J8" s="4">
        <f>H8*40000</f>
        <v>10412000</v>
      </c>
      <c r="K8" s="87">
        <f>J8</f>
        <v>10412000</v>
      </c>
      <c r="L8" s="18"/>
    </row>
    <row r="9" spans="1:12" s="64" customFormat="1" ht="39" customHeight="1" x14ac:dyDescent="0.2">
      <c r="A9" s="106" t="s">
        <v>20</v>
      </c>
      <c r="B9" s="107"/>
      <c r="C9" s="70">
        <v>0</v>
      </c>
      <c r="D9" s="70">
        <v>0</v>
      </c>
      <c r="E9" s="71">
        <f t="shared" ref="E9:J9" si="0">SUM(E8:E8)</f>
        <v>493.1</v>
      </c>
      <c r="F9" s="70">
        <v>0</v>
      </c>
      <c r="G9" s="71">
        <f t="shared" si="0"/>
        <v>260.3</v>
      </c>
      <c r="H9" s="71">
        <f t="shared" si="0"/>
        <v>260.3</v>
      </c>
      <c r="I9" s="71">
        <f t="shared" si="0"/>
        <v>0</v>
      </c>
      <c r="J9" s="72">
        <f t="shared" si="0"/>
        <v>10412000</v>
      </c>
      <c r="K9" s="72">
        <f>SUM(K8:K8)</f>
        <v>10412000</v>
      </c>
      <c r="L9" s="89"/>
    </row>
  </sheetData>
  <mergeCells count="13">
    <mergeCell ref="A9:B9"/>
    <mergeCell ref="A1:L1"/>
    <mergeCell ref="A2:L2"/>
    <mergeCell ref="A3:L3"/>
    <mergeCell ref="A4:L4"/>
    <mergeCell ref="J5:K5"/>
    <mergeCell ref="A6:A7"/>
    <mergeCell ref="B6:B7"/>
    <mergeCell ref="C6:F6"/>
    <mergeCell ref="G6:I6"/>
    <mergeCell ref="J6:J7"/>
    <mergeCell ref="K6:K7"/>
    <mergeCell ref="L6:L7"/>
  </mergeCells>
  <pageMargins left="0.4" right="0.3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TKDT </vt:lpstr>
      <vt:lpstr>PA LUC</vt:lpstr>
      <vt:lpstr>70%</vt:lpstr>
      <vt:lpstr>nhan KK</vt:lpstr>
      <vt:lpstr>nhan TK</vt:lpstr>
      <vt:lpstr>40k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MAT</cp:lastModifiedBy>
  <cp:lastPrinted>2024-02-04T08:58:49Z</cp:lastPrinted>
  <dcterms:created xsi:type="dcterms:W3CDTF">2021-08-06T03:04:23Z</dcterms:created>
  <dcterms:modified xsi:type="dcterms:W3CDTF">2024-02-21T09:24:36Z</dcterms:modified>
</cp:coreProperties>
</file>