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T\AppData\Local\Temp\Tandan JSC\files\"/>
    </mc:Choice>
  </mc:AlternateContent>
  <xr:revisionPtr revIDLastSave="0" documentId="13_ncr:1_{7DADB220-0830-4DBA-AF3F-134AF60772FD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Kinh phí" sheetId="1" r:id="rId1"/>
    <sheet name="phân bổ vx, HC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G23" i="1" s="1"/>
  <c r="G25" i="1" s="1"/>
  <c r="F13" i="1"/>
  <c r="H13" i="1" s="1"/>
  <c r="F18" i="1" l="1"/>
  <c r="G18" i="1" s="1"/>
  <c r="F17" i="1"/>
  <c r="G17" i="1" s="1"/>
  <c r="F29" i="2"/>
  <c r="C29" i="2"/>
  <c r="D29" i="2"/>
  <c r="E29" i="2"/>
  <c r="G29" i="2"/>
  <c r="H29" i="2"/>
  <c r="F12" i="1" l="1"/>
  <c r="G12" i="1" s="1"/>
  <c r="H12" i="1" l="1"/>
  <c r="F9" i="1" l="1"/>
  <c r="H9" i="1" s="1"/>
  <c r="I9" i="1" s="1"/>
  <c r="F16" i="1" l="1"/>
  <c r="I16" i="1" s="1"/>
  <c r="F15" i="1"/>
  <c r="G15" i="1" s="1"/>
  <c r="F10" i="1"/>
  <c r="G10" i="1" s="1"/>
  <c r="I10" i="1" l="1"/>
  <c r="I25" i="1" s="1"/>
  <c r="F7" i="1" l="1"/>
  <c r="H7" i="1" s="1"/>
  <c r="F6" i="1"/>
  <c r="G6" i="1" l="1"/>
  <c r="F25" i="1"/>
  <c r="G7" i="1"/>
  <c r="H6" i="1"/>
  <c r="H25" i="1" s="1"/>
</calcChain>
</file>

<file path=xl/sharedStrings.xml><?xml version="1.0" encoding="utf-8"?>
<sst xmlns="http://schemas.openxmlformats.org/spreadsheetml/2006/main" count="95" uniqueCount="80">
  <si>
    <t>TT</t>
  </si>
  <si>
    <t>Nội dung</t>
  </si>
  <si>
    <t xml:space="preserve">Vắc xin Cúm gia cầm </t>
  </si>
  <si>
    <t>ĐVT</t>
  </si>
  <si>
    <t>Số lượng</t>
  </si>
  <si>
    <t>Thành tiền (đồng)</t>
  </si>
  <si>
    <t>Vắc xin LMLM</t>
  </si>
  <si>
    <t>Liều</t>
  </si>
  <si>
    <t>Công tiêm phòng</t>
  </si>
  <si>
    <t>II</t>
  </si>
  <si>
    <t>III</t>
  </si>
  <si>
    <t>Chi phí khác</t>
  </si>
  <si>
    <t>I</t>
  </si>
  <si>
    <t>Kinh phí mua vắc xin</t>
  </si>
  <si>
    <t>Tổng cộng</t>
  </si>
  <si>
    <t>Con</t>
  </si>
  <si>
    <t>Ngân sách huyện (đồng)</t>
  </si>
  <si>
    <t>Ngân sách tỉnh (đồng)</t>
  </si>
  <si>
    <t>Lít</t>
  </si>
  <si>
    <t>Đơn giá
(đồng)</t>
  </si>
  <si>
    <t>Công tiêm phòng vắc xin Dại</t>
  </si>
  <si>
    <t>Vắc xin Dại</t>
  </si>
  <si>
    <t>Tuyên truyền (Tờ rơi, hội nghị, phóng sự….), kiểm tra, giám sát, in giấy chứng nhận tiêm phòng Dại…</t>
  </si>
  <si>
    <t>-</t>
  </si>
  <si>
    <t>Nguồn kinh phí hỗ trợ</t>
  </si>
  <si>
    <t>Người chăn nuôi (đồng)</t>
  </si>
  <si>
    <t>Vắc xin Viêm da nổi cục</t>
  </si>
  <si>
    <t xml:space="preserve">Hóa chất nguồn của tỉnh </t>
  </si>
  <si>
    <t>Tổng</t>
  </si>
  <si>
    <t>TT. Nhã Nam</t>
  </si>
  <si>
    <t>TT. Cao Thượng</t>
  </si>
  <si>
    <t>Phúc Hoà</t>
  </si>
  <si>
    <t>Liên Chung</t>
  </si>
  <si>
    <t>Quế Nham</t>
  </si>
  <si>
    <t>Hợp Đức</t>
  </si>
  <si>
    <t>Việt Lập</t>
  </si>
  <si>
    <t>An Dương</t>
  </si>
  <si>
    <t>Liên Sơn</t>
  </si>
  <si>
    <t>Tân Trung</t>
  </si>
  <si>
    <t>Phúc Sơn</t>
  </si>
  <si>
    <t>Lam Cốt</t>
  </si>
  <si>
    <t>Việt Ngọc</t>
  </si>
  <si>
    <t>Lan Giới</t>
  </si>
  <si>
    <t>Đại Hoá</t>
  </si>
  <si>
    <t>Quang Tiến</t>
  </si>
  <si>
    <t>Cao Xá</t>
  </si>
  <si>
    <t>Ngọc Thiện</t>
  </si>
  <si>
    <t>Ngọc Lý</t>
  </si>
  <si>
    <t>Ngọc Vân</t>
  </si>
  <si>
    <t>Ngọc Châu</t>
  </si>
  <si>
    <t>Song Vân</t>
  </si>
  <si>
    <t>Hóa chất (Lít)</t>
  </si>
  <si>
    <t>Vắc xin dại (liều)</t>
  </si>
  <si>
    <t>Đơn vị</t>
  </si>
  <si>
    <t xml:space="preserve">Nguồn tỉnh phân bổ năm 2024 </t>
  </si>
  <si>
    <t xml:space="preserve"> Nguồn huyện phân bổ năm 2024</t>
  </si>
  <si>
    <t>Vx VDNC (liều)</t>
  </si>
  <si>
    <t>PHÂN BỔ VẮC XIN VÀ HÓA CHẤT CÓ HỖ TRỢ CỦA NHÀ NƯỚC NĂM 2024</t>
  </si>
  <si>
    <t>Vx Cúm (Liều)</t>
  </si>
  <si>
    <t>Năm 2024</t>
  </si>
  <si>
    <t>Vx LMLM (liều)</t>
  </si>
  <si>
    <t xml:space="preserve">                              KINH PHÍ HỖ TRỢ PHÒNG, CHỐNG DỊCH BỆNH ĐỘNG VẬT NĂM 2024</t>
  </si>
  <si>
    <t xml:space="preserve">Biểu số 02 </t>
  </si>
  <si>
    <t>Vắc xin VDNC tỉnh phân bổ năm 2024</t>
  </si>
  <si>
    <t>Công tiêm phòng vắc xin Viêm da nổi cục cho đàn trâu, bò</t>
  </si>
  <si>
    <t>Công tiêm phòng VX Cúm gia cầm</t>
  </si>
  <si>
    <t>Kinh phí vận chuyển, bảo quản hóa chất và vắc xin do tỉnh cấp năm 2024</t>
  </si>
  <si>
    <t>Công tiêm phòng vắc xin LMLM trên đàn lợn</t>
  </si>
  <si>
    <t>Đơn vị thực hiện</t>
  </si>
  <si>
    <t>Trung tâm Dịch vụ KTNN huyện</t>
  </si>
  <si>
    <t>Phòng NN&amp;PTNT, Trung tâm Dịch vụ KTNN huyện</t>
  </si>
  <si>
    <t>Thẩm định, Tư vấn thầu mua vắc xin Dại (nguồn huyện)</t>
  </si>
  <si>
    <t xml:space="preserve">Mua hóa chất dự phòng phục vụ công tác phòng chống dịch động vật </t>
  </si>
  <si>
    <t>Thẩm định, Tư vấn thầu mua hóa chất dự phòng huyện</t>
  </si>
  <si>
    <t>Phòng NN&amp;PTNT huyện</t>
  </si>
  <si>
    <t xml:space="preserve"> Nguồn dự phòng năm 2023</t>
  </si>
  <si>
    <t>(Kèm theo Kế hoạch số ………./KH-UBND ngày    tháng 03 năm 2024 của UBND huyện Tân Yên)</t>
  </si>
  <si>
    <t>(Kèm theo Kế hoạch số        /KH-UBND ngày       / 03/2024 của UBND huyện Tân Yên)</t>
  </si>
  <si>
    <r>
      <t xml:space="preserve">Vắc xin Dại nguồn tỉnh hỗ trợ, phân bổ năm 2024 </t>
    </r>
    <r>
      <rPr>
        <sz val="11"/>
        <color rgb="FFFF0000"/>
        <rFont val="Times New Roman"/>
        <family val="1"/>
        <charset val="163"/>
      </rPr>
      <t>(Tỉnh đã mua năm 2023 chuyển nguồn sang năm 2024, đã có đơn giá chính thức)</t>
    </r>
  </si>
  <si>
    <t>Vắc xin Dại nguồn huyện hỗ trợ năm 2024 (dự kiến giá mua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</si>
</sst>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2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4"/>
      <color rgb="FF0070C0"/>
      <name val="Times New Roman"/>
      <family val="1"/>
      <charset val="163"/>
    </font>
    <font>
      <sz val="11"/>
      <color rgb="FF0070C0"/>
      <name val="Arial"/>
      <family val="2"/>
      <scheme val="minor"/>
    </font>
    <font>
      <sz val="12"/>
      <color rgb="FF0070C0"/>
      <name val="Times New Roman"/>
      <family val="1"/>
      <charset val="163"/>
    </font>
    <font>
      <sz val="12"/>
      <color rgb="FF0070C0"/>
      <name val="Arial"/>
      <family val="2"/>
      <scheme val="minor"/>
    </font>
    <font>
      <sz val="11"/>
      <color rgb="FF00B0F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  <scheme val="minor"/>
    </font>
    <font>
      <sz val="11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165" fontId="3" fillId="0" borderId="0" xfId="1" applyNumberFormat="1" applyFont="1" applyAlignment="1">
      <alignment wrapText="1"/>
    </xf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165" fontId="2" fillId="0" borderId="0" xfId="1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65" fontId="2" fillId="0" borderId="0" xfId="1" applyNumberFormat="1" applyFont="1"/>
    <xf numFmtId="165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5" fontId="11" fillId="0" borderId="0" xfId="1" applyNumberFormat="1" applyFont="1" applyAlignment="1">
      <alignment wrapText="1"/>
    </xf>
    <xf numFmtId="165" fontId="8" fillId="0" borderId="0" xfId="1" applyNumberFormat="1" applyFont="1" applyAlignment="1">
      <alignment wrapText="1"/>
    </xf>
    <xf numFmtId="0" fontId="8" fillId="0" borderId="0" xfId="0" applyFont="1" applyAlignment="1">
      <alignment wrapText="1"/>
    </xf>
    <xf numFmtId="165" fontId="3" fillId="0" borderId="0" xfId="1" applyNumberFormat="1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66" fontId="15" fillId="3" borderId="1" xfId="1" applyNumberFormat="1" applyFont="1" applyFill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5" fontId="4" fillId="0" borderId="0" xfId="1" applyNumberFormat="1" applyFont="1" applyAlignment="1">
      <alignment vertical="center" wrapText="1"/>
    </xf>
    <xf numFmtId="165" fontId="18" fillId="0" borderId="0" xfId="1" applyNumberFormat="1" applyFont="1" applyAlignment="1">
      <alignment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wrapText="1"/>
    </xf>
    <xf numFmtId="165" fontId="13" fillId="0" borderId="1" xfId="1" applyNumberFormat="1" applyFont="1" applyBorder="1" applyAlignment="1">
      <alignment vertical="center" wrapText="1"/>
    </xf>
    <xf numFmtId="165" fontId="20" fillId="0" borderId="1" xfId="1" applyNumberFormat="1" applyFont="1" applyBorder="1" applyAlignment="1">
      <alignment wrapText="1"/>
    </xf>
    <xf numFmtId="165" fontId="18" fillId="0" borderId="1" xfId="1" applyNumberFormat="1" applyFont="1" applyBorder="1" applyAlignment="1">
      <alignment wrapText="1"/>
    </xf>
    <xf numFmtId="165" fontId="18" fillId="0" borderId="1" xfId="1" quotePrefix="1" applyNumberFormat="1" applyFont="1" applyBorder="1" applyAlignment="1">
      <alignment horizontal="right" vertical="top" wrapText="1"/>
    </xf>
    <xf numFmtId="165" fontId="18" fillId="0" borderId="1" xfId="1" applyNumberFormat="1" applyFont="1" applyBorder="1" applyAlignment="1">
      <alignment vertical="center" wrapText="1"/>
    </xf>
    <xf numFmtId="165" fontId="21" fillId="0" borderId="0" xfId="1" applyNumberFormat="1" applyFont="1"/>
    <xf numFmtId="165" fontId="18" fillId="0" borderId="1" xfId="1" quotePrefix="1" applyNumberFormat="1" applyFont="1" applyBorder="1" applyAlignment="1">
      <alignment vertical="top" wrapText="1"/>
    </xf>
    <xf numFmtId="165" fontId="18" fillId="2" borderId="1" xfId="1" applyNumberFormat="1" applyFont="1" applyFill="1" applyBorder="1" applyAlignment="1">
      <alignment wrapText="1"/>
    </xf>
    <xf numFmtId="165" fontId="18" fillId="0" borderId="1" xfId="1" applyNumberFormat="1" applyFont="1" applyBorder="1" applyAlignment="1">
      <alignment horizontal="left" wrapText="1"/>
    </xf>
    <xf numFmtId="165" fontId="18" fillId="0" borderId="1" xfId="1" applyNumberFormat="1" applyFont="1" applyBorder="1" applyAlignment="1">
      <alignment horizontal="left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165" fontId="18" fillId="0" borderId="2" xfId="1" applyNumberFormat="1" applyFont="1" applyBorder="1" applyAlignment="1">
      <alignment horizontal="center" vertical="center" wrapText="1"/>
    </xf>
    <xf numFmtId="165" fontId="18" fillId="0" borderId="5" xfId="1" applyNumberFormat="1" applyFont="1" applyBorder="1" applyAlignment="1">
      <alignment horizontal="center" vertical="center" wrapText="1"/>
    </xf>
    <xf numFmtId="165" fontId="18" fillId="0" borderId="3" xfId="1" applyNumberFormat="1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19" fillId="0" borderId="4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2">
    <cellStyle name="Bình thường" xfId="0" builtinId="0"/>
    <cellStyle name="Dấu phẩy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4" workbookViewId="0">
      <selection activeCell="G25" sqref="G25"/>
    </sheetView>
  </sheetViews>
  <sheetFormatPr defaultRowHeight="13.9" x14ac:dyDescent="0.4"/>
  <cols>
    <col min="1" max="1" width="4.3125" style="2" customWidth="1"/>
    <col min="2" max="2" width="40.4375" style="2" customWidth="1"/>
    <col min="3" max="3" width="5.875" style="2" customWidth="1"/>
    <col min="4" max="4" width="9" style="2" customWidth="1"/>
    <col min="5" max="5" width="8.5625" style="2" customWidth="1"/>
    <col min="6" max="6" width="16.5625" style="2" customWidth="1"/>
    <col min="7" max="7" width="13.5625" style="16" customWidth="1"/>
    <col min="8" max="8" width="15" style="2" customWidth="1"/>
    <col min="9" max="9" width="15.3125" style="2" customWidth="1"/>
    <col min="10" max="10" width="19.6875" style="19" customWidth="1"/>
    <col min="11" max="11" width="9.125" style="3"/>
    <col min="12" max="12" width="9.125" style="1"/>
  </cols>
  <sheetData>
    <row r="1" spans="1:12" ht="27" customHeight="1" x14ac:dyDescent="0.35">
      <c r="A1" s="45" t="s">
        <v>61</v>
      </c>
      <c r="B1" s="45"/>
      <c r="C1" s="45"/>
      <c r="D1" s="45"/>
      <c r="E1" s="45"/>
      <c r="F1" s="45"/>
      <c r="G1" s="45"/>
      <c r="H1" s="45"/>
      <c r="I1" s="27" t="s">
        <v>62</v>
      </c>
      <c r="J1" s="28"/>
    </row>
    <row r="2" spans="1:12" ht="24.75" customHeight="1" x14ac:dyDescent="0.35">
      <c r="A2" s="46" t="s">
        <v>77</v>
      </c>
      <c r="B2" s="46"/>
      <c r="C2" s="46"/>
      <c r="D2" s="46"/>
      <c r="E2" s="46"/>
      <c r="F2" s="46"/>
      <c r="G2" s="46"/>
      <c r="H2" s="46"/>
      <c r="I2" s="46"/>
      <c r="J2" s="28"/>
    </row>
    <row r="3" spans="1:12" ht="13.5" x14ac:dyDescent="0.35">
      <c r="A3" s="41" t="s">
        <v>0</v>
      </c>
      <c r="B3" s="41" t="s">
        <v>1</v>
      </c>
      <c r="C3" s="41" t="s">
        <v>3</v>
      </c>
      <c r="D3" s="41" t="s">
        <v>4</v>
      </c>
      <c r="E3" s="41" t="s">
        <v>19</v>
      </c>
      <c r="F3" s="41" t="s">
        <v>5</v>
      </c>
      <c r="G3" s="47" t="s">
        <v>24</v>
      </c>
      <c r="H3" s="47"/>
      <c r="I3" s="41" t="s">
        <v>25</v>
      </c>
      <c r="J3" s="41" t="s">
        <v>68</v>
      </c>
    </row>
    <row r="4" spans="1:12" s="11" customFormat="1" ht="27" x14ac:dyDescent="0.35">
      <c r="A4" s="41"/>
      <c r="B4" s="41"/>
      <c r="C4" s="41"/>
      <c r="D4" s="41"/>
      <c r="E4" s="41"/>
      <c r="F4" s="41"/>
      <c r="G4" s="29" t="s">
        <v>16</v>
      </c>
      <c r="H4" s="29" t="s">
        <v>17</v>
      </c>
      <c r="I4" s="41"/>
      <c r="J4" s="41"/>
      <c r="K4" s="9"/>
      <c r="L4" s="10"/>
    </row>
    <row r="5" spans="1:12" s="7" customFormat="1" x14ac:dyDescent="0.4">
      <c r="A5" s="30" t="s">
        <v>12</v>
      </c>
      <c r="B5" s="30" t="s">
        <v>13</v>
      </c>
      <c r="C5" s="30"/>
      <c r="D5" s="30"/>
      <c r="E5" s="30"/>
      <c r="F5" s="30"/>
      <c r="G5" s="30"/>
      <c r="H5" s="30"/>
      <c r="I5" s="30"/>
      <c r="J5" s="31"/>
      <c r="K5" s="5"/>
      <c r="L5" s="6"/>
    </row>
    <row r="6" spans="1:12" s="4" customFormat="1" ht="30" customHeight="1" x14ac:dyDescent="0.4">
      <c r="A6" s="32">
        <v>1</v>
      </c>
      <c r="B6" s="32" t="s">
        <v>2</v>
      </c>
      <c r="C6" s="33" t="s">
        <v>7</v>
      </c>
      <c r="D6" s="33">
        <v>150000</v>
      </c>
      <c r="E6" s="33">
        <v>460</v>
      </c>
      <c r="F6" s="33">
        <f>E6*D6</f>
        <v>69000000</v>
      </c>
      <c r="G6" s="33">
        <f>F6*50%</f>
        <v>34500000</v>
      </c>
      <c r="H6" s="33">
        <f>F6*50%</f>
        <v>34500000</v>
      </c>
      <c r="I6" s="33"/>
      <c r="J6" s="42" t="s">
        <v>69</v>
      </c>
      <c r="K6" s="3"/>
      <c r="L6" s="3"/>
    </row>
    <row r="7" spans="1:12" s="4" customFormat="1" x14ac:dyDescent="0.4">
      <c r="A7" s="32">
        <v>2</v>
      </c>
      <c r="B7" s="32" t="s">
        <v>6</v>
      </c>
      <c r="C7" s="33" t="s">
        <v>7</v>
      </c>
      <c r="D7" s="33">
        <v>1800</v>
      </c>
      <c r="E7" s="33">
        <v>18100</v>
      </c>
      <c r="F7" s="33">
        <f>E7*D7</f>
        <v>32580000</v>
      </c>
      <c r="G7" s="33">
        <f>F7*50%</f>
        <v>16290000</v>
      </c>
      <c r="H7" s="33">
        <f>F7*50%</f>
        <v>16290000</v>
      </c>
      <c r="I7" s="33"/>
      <c r="J7" s="43"/>
      <c r="K7" s="3"/>
      <c r="L7" s="3"/>
    </row>
    <row r="8" spans="1:12" s="4" customFormat="1" x14ac:dyDescent="0.4">
      <c r="A8" s="32">
        <v>3</v>
      </c>
      <c r="B8" s="32" t="s">
        <v>21</v>
      </c>
      <c r="C8" s="33"/>
      <c r="D8" s="33"/>
      <c r="E8" s="33"/>
      <c r="F8" s="33"/>
      <c r="G8" s="33"/>
      <c r="H8" s="33"/>
      <c r="I8" s="33"/>
      <c r="J8" s="43"/>
      <c r="K8" s="3"/>
      <c r="L8" s="3"/>
    </row>
    <row r="9" spans="1:12" s="4" customFormat="1" ht="45.4" customHeight="1" x14ac:dyDescent="0.35">
      <c r="A9" s="34" t="s">
        <v>23</v>
      </c>
      <c r="B9" s="35" t="s">
        <v>78</v>
      </c>
      <c r="C9" s="35" t="s">
        <v>7</v>
      </c>
      <c r="D9" s="35">
        <v>8000</v>
      </c>
      <c r="E9" s="35">
        <v>15760</v>
      </c>
      <c r="F9" s="35">
        <f>E9*D9</f>
        <v>126080000</v>
      </c>
      <c r="G9" s="35"/>
      <c r="H9" s="35">
        <f>F9/2</f>
        <v>63040000</v>
      </c>
      <c r="I9" s="35">
        <f>H9</f>
        <v>63040000</v>
      </c>
      <c r="J9" s="43"/>
      <c r="K9" s="3"/>
      <c r="L9" s="3"/>
    </row>
    <row r="10" spans="1:12" s="4" customFormat="1" ht="28.15" customHeight="1" x14ac:dyDescent="0.4">
      <c r="A10" s="34" t="s">
        <v>23</v>
      </c>
      <c r="B10" s="33" t="s">
        <v>79</v>
      </c>
      <c r="C10" s="33" t="s">
        <v>7</v>
      </c>
      <c r="D10" s="33">
        <v>17000</v>
      </c>
      <c r="E10" s="33">
        <v>16500</v>
      </c>
      <c r="F10" s="33">
        <f>E10*D10</f>
        <v>280500000</v>
      </c>
      <c r="G10" s="33">
        <f>F10/2</f>
        <v>140250000</v>
      </c>
      <c r="H10" s="33"/>
      <c r="I10" s="33">
        <f>F10*50%</f>
        <v>140250000</v>
      </c>
      <c r="J10" s="43"/>
      <c r="K10" s="3"/>
      <c r="L10" s="3"/>
    </row>
    <row r="11" spans="1:12" s="4" customFormat="1" ht="16.5" customHeight="1" x14ac:dyDescent="0.4">
      <c r="A11" s="32">
        <v>4</v>
      </c>
      <c r="B11" s="32" t="s">
        <v>26</v>
      </c>
      <c r="C11" s="36"/>
      <c r="D11" s="33"/>
      <c r="E11" s="33"/>
      <c r="F11" s="33"/>
      <c r="G11" s="33"/>
      <c r="H11" s="33"/>
      <c r="I11" s="33"/>
      <c r="J11" s="43"/>
      <c r="K11" s="3"/>
      <c r="L11" s="3"/>
    </row>
    <row r="12" spans="1:12" s="4" customFormat="1" ht="16.5" customHeight="1" x14ac:dyDescent="0.4">
      <c r="A12" s="37" t="s">
        <v>23</v>
      </c>
      <c r="B12" s="33" t="s">
        <v>63</v>
      </c>
      <c r="C12" s="33" t="s">
        <v>7</v>
      </c>
      <c r="D12" s="33">
        <v>4000</v>
      </c>
      <c r="E12" s="33">
        <v>26000</v>
      </c>
      <c r="F12" s="33">
        <f>D12*E12</f>
        <v>104000000</v>
      </c>
      <c r="G12" s="33">
        <f t="shared" ref="G12" si="0">F12*50%</f>
        <v>52000000</v>
      </c>
      <c r="H12" s="33">
        <f t="shared" ref="H12" si="1">F12*50%</f>
        <v>52000000</v>
      </c>
      <c r="I12" s="33"/>
      <c r="J12" s="43"/>
      <c r="K12" s="3"/>
      <c r="L12" s="3"/>
    </row>
    <row r="13" spans="1:12" s="4" customFormat="1" x14ac:dyDescent="0.4">
      <c r="A13" s="32">
        <v>5</v>
      </c>
      <c r="B13" s="32" t="s">
        <v>27</v>
      </c>
      <c r="C13" s="33" t="s">
        <v>18</v>
      </c>
      <c r="D13" s="33">
        <v>130</v>
      </c>
      <c r="E13" s="33">
        <v>103000</v>
      </c>
      <c r="F13" s="33">
        <f>D13*E13</f>
        <v>13390000</v>
      </c>
      <c r="G13" s="33"/>
      <c r="H13" s="33">
        <f>F13</f>
        <v>13390000</v>
      </c>
      <c r="I13" s="33"/>
      <c r="J13" s="43"/>
      <c r="K13" s="3"/>
      <c r="L13" s="3"/>
    </row>
    <row r="14" spans="1:12" s="8" customFormat="1" x14ac:dyDescent="0.4">
      <c r="A14" s="30" t="s">
        <v>9</v>
      </c>
      <c r="B14" s="30" t="s">
        <v>8</v>
      </c>
      <c r="C14" s="30"/>
      <c r="D14" s="30"/>
      <c r="E14" s="30"/>
      <c r="F14" s="30"/>
      <c r="G14" s="30"/>
      <c r="H14" s="30"/>
      <c r="I14" s="30"/>
      <c r="J14" s="43"/>
      <c r="K14" s="5"/>
      <c r="L14" s="5"/>
    </row>
    <row r="15" spans="1:12" x14ac:dyDescent="0.4">
      <c r="A15" s="32">
        <v>1</v>
      </c>
      <c r="B15" s="32" t="s">
        <v>20</v>
      </c>
      <c r="C15" s="33" t="s">
        <v>15</v>
      </c>
      <c r="D15" s="33">
        <v>25000</v>
      </c>
      <c r="E15" s="33">
        <v>5500</v>
      </c>
      <c r="F15" s="33">
        <f>D15*E15</f>
        <v>137500000</v>
      </c>
      <c r="G15" s="33">
        <f>F15</f>
        <v>137500000</v>
      </c>
      <c r="H15" s="33"/>
      <c r="I15" s="33"/>
      <c r="J15" s="43"/>
    </row>
    <row r="16" spans="1:12" ht="27.4" x14ac:dyDescent="0.4">
      <c r="A16" s="32">
        <v>2</v>
      </c>
      <c r="B16" s="32" t="s">
        <v>64</v>
      </c>
      <c r="C16" s="33" t="s">
        <v>15</v>
      </c>
      <c r="D16" s="33">
        <v>4000</v>
      </c>
      <c r="E16" s="38">
        <v>4500</v>
      </c>
      <c r="F16" s="33">
        <f>D16*E16</f>
        <v>18000000</v>
      </c>
      <c r="G16" s="33"/>
      <c r="H16" s="33"/>
      <c r="I16" s="33">
        <f>F16</f>
        <v>18000000</v>
      </c>
      <c r="J16" s="43"/>
    </row>
    <row r="17" spans="1:12" x14ac:dyDescent="0.4">
      <c r="A17" s="32">
        <v>3</v>
      </c>
      <c r="B17" s="32" t="s">
        <v>67</v>
      </c>
      <c r="C17" s="33" t="s">
        <v>15</v>
      </c>
      <c r="D17" s="33">
        <v>1800</v>
      </c>
      <c r="E17" s="38">
        <v>2600</v>
      </c>
      <c r="F17" s="33">
        <f>D17*E17</f>
        <v>4680000</v>
      </c>
      <c r="G17" s="33">
        <f t="shared" ref="G17:G18" si="2">F17</f>
        <v>4680000</v>
      </c>
      <c r="H17" s="33"/>
      <c r="I17" s="33"/>
      <c r="J17" s="43"/>
    </row>
    <row r="18" spans="1:12" x14ac:dyDescent="0.4">
      <c r="A18" s="32">
        <v>4</v>
      </c>
      <c r="B18" s="32" t="s">
        <v>65</v>
      </c>
      <c r="C18" s="33" t="s">
        <v>15</v>
      </c>
      <c r="D18" s="33">
        <v>150000</v>
      </c>
      <c r="E18" s="38">
        <v>300</v>
      </c>
      <c r="F18" s="33">
        <f>D18*E18</f>
        <v>45000000</v>
      </c>
      <c r="G18" s="33">
        <f t="shared" si="2"/>
        <v>45000000</v>
      </c>
      <c r="H18" s="33"/>
      <c r="I18" s="33"/>
      <c r="J18" s="44"/>
    </row>
    <row r="19" spans="1:12" s="7" customFormat="1" x14ac:dyDescent="0.4">
      <c r="A19" s="30" t="s">
        <v>10</v>
      </c>
      <c r="B19" s="30" t="s">
        <v>11</v>
      </c>
      <c r="C19" s="30"/>
      <c r="D19" s="30"/>
      <c r="E19" s="30"/>
      <c r="F19" s="30"/>
      <c r="G19" s="30"/>
      <c r="H19" s="30"/>
      <c r="I19" s="30"/>
      <c r="J19" s="31"/>
      <c r="K19" s="5"/>
      <c r="L19" s="6"/>
    </row>
    <row r="20" spans="1:12" ht="27.75" x14ac:dyDescent="0.4">
      <c r="A20" s="32">
        <v>1</v>
      </c>
      <c r="B20" s="39" t="s">
        <v>66</v>
      </c>
      <c r="C20" s="33"/>
      <c r="D20" s="33"/>
      <c r="E20" s="33"/>
      <c r="F20" s="33"/>
      <c r="G20" s="33">
        <v>15000000</v>
      </c>
      <c r="H20" s="33"/>
      <c r="I20" s="33"/>
      <c r="J20" s="35" t="s">
        <v>69</v>
      </c>
    </row>
    <row r="21" spans="1:12" ht="41.65" x14ac:dyDescent="0.4">
      <c r="A21" s="32">
        <v>2</v>
      </c>
      <c r="B21" s="39" t="s">
        <v>22</v>
      </c>
      <c r="C21" s="33"/>
      <c r="D21" s="33"/>
      <c r="E21" s="33"/>
      <c r="F21" s="33"/>
      <c r="G21" s="33">
        <v>20000000</v>
      </c>
      <c r="H21" s="33"/>
      <c r="I21" s="33"/>
      <c r="J21" s="35" t="s">
        <v>70</v>
      </c>
    </row>
    <row r="22" spans="1:12" s="13" customFormat="1" ht="27.75" x14ac:dyDescent="0.4">
      <c r="A22" s="32">
        <v>3</v>
      </c>
      <c r="B22" s="40" t="s">
        <v>71</v>
      </c>
      <c r="C22" s="33"/>
      <c r="D22" s="33"/>
      <c r="E22" s="33"/>
      <c r="F22" s="33"/>
      <c r="G22" s="33">
        <v>10000000</v>
      </c>
      <c r="H22" s="33"/>
      <c r="I22" s="33"/>
      <c r="J22" s="35" t="s">
        <v>69</v>
      </c>
      <c r="K22" s="17"/>
      <c r="L22" s="18"/>
    </row>
    <row r="23" spans="1:12" ht="27.75" x14ac:dyDescent="0.4">
      <c r="A23" s="32">
        <v>4</v>
      </c>
      <c r="B23" s="39" t="s">
        <v>72</v>
      </c>
      <c r="C23" s="33" t="s">
        <v>18</v>
      </c>
      <c r="D23" s="33">
        <v>2100</v>
      </c>
      <c r="E23" s="33">
        <v>140000</v>
      </c>
      <c r="F23" s="33">
        <f>E23*D23</f>
        <v>294000000</v>
      </c>
      <c r="G23" s="33">
        <f>F23</f>
        <v>294000000</v>
      </c>
      <c r="H23" s="33"/>
      <c r="I23" s="33"/>
      <c r="J23" s="35" t="s">
        <v>74</v>
      </c>
    </row>
    <row r="24" spans="1:12" x14ac:dyDescent="0.4">
      <c r="A24" s="32">
        <v>5</v>
      </c>
      <c r="B24" s="40" t="s">
        <v>73</v>
      </c>
      <c r="C24" s="33"/>
      <c r="D24" s="33"/>
      <c r="E24" s="33"/>
      <c r="F24" s="33"/>
      <c r="G24" s="33">
        <v>10000000</v>
      </c>
      <c r="H24" s="33"/>
      <c r="I24" s="33"/>
      <c r="J24" s="35" t="s">
        <v>74</v>
      </c>
    </row>
    <row r="25" spans="1:12" s="7" customFormat="1" x14ac:dyDescent="0.4">
      <c r="A25" s="30"/>
      <c r="B25" s="30" t="s">
        <v>14</v>
      </c>
      <c r="C25" s="30"/>
      <c r="D25" s="30"/>
      <c r="E25" s="30"/>
      <c r="F25" s="30">
        <f>SUM(F6:F23)</f>
        <v>1124730000</v>
      </c>
      <c r="G25" s="30">
        <f>SUM(G6:G23)</f>
        <v>769220000</v>
      </c>
      <c r="H25" s="30">
        <f>SUM(H6:H23)</f>
        <v>179220000</v>
      </c>
      <c r="I25" s="30">
        <f>SUM(I6:I23)</f>
        <v>221290000</v>
      </c>
      <c r="J25" s="31"/>
      <c r="K25" s="5"/>
      <c r="L25" s="6"/>
    </row>
  </sheetData>
  <mergeCells count="12">
    <mergeCell ref="J3:J4"/>
    <mergeCell ref="J6:J18"/>
    <mergeCell ref="A1:H1"/>
    <mergeCell ref="A2:I2"/>
    <mergeCell ref="B3:B4"/>
    <mergeCell ref="A3:A4"/>
    <mergeCell ref="C3:C4"/>
    <mergeCell ref="D3:D4"/>
    <mergeCell ref="E3:E4"/>
    <mergeCell ref="F3:F4"/>
    <mergeCell ref="G3:H3"/>
    <mergeCell ref="I3:I4"/>
  </mergeCells>
  <pageMargins left="0.45" right="0.45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selection activeCell="A2" sqref="A2:H2"/>
    </sheetView>
  </sheetViews>
  <sheetFormatPr defaultRowHeight="15" x14ac:dyDescent="0.4"/>
  <cols>
    <col min="1" max="1" width="6.5625" style="13" customWidth="1"/>
    <col min="2" max="2" width="15.3125" style="15" customWidth="1"/>
    <col min="3" max="3" width="11.5625" style="13" customWidth="1"/>
    <col min="4" max="4" width="11.125" style="13" customWidth="1"/>
    <col min="5" max="6" width="16.125" style="13" customWidth="1"/>
    <col min="7" max="7" width="14.3125" style="13" customWidth="1"/>
    <col min="8" max="8" width="9.125" style="13"/>
  </cols>
  <sheetData>
    <row r="1" spans="1:8" ht="23.25" customHeight="1" x14ac:dyDescent="0.35">
      <c r="A1" s="49" t="s">
        <v>57</v>
      </c>
      <c r="B1" s="49"/>
      <c r="C1" s="49"/>
      <c r="D1" s="49"/>
      <c r="E1" s="49"/>
      <c r="F1" s="49"/>
      <c r="G1" s="49"/>
      <c r="H1" s="49"/>
    </row>
    <row r="2" spans="1:8" ht="23.25" customHeight="1" x14ac:dyDescent="0.5">
      <c r="A2" s="50" t="s">
        <v>76</v>
      </c>
      <c r="B2" s="51"/>
      <c r="C2" s="51"/>
      <c r="D2" s="51"/>
      <c r="E2" s="51"/>
      <c r="F2" s="51"/>
      <c r="G2" s="51"/>
      <c r="H2" s="51"/>
    </row>
    <row r="3" spans="1:8" ht="12.75" customHeight="1" x14ac:dyDescent="0.5">
      <c r="A3" s="12"/>
      <c r="B3" s="14"/>
      <c r="C3" s="12"/>
      <c r="D3" s="12"/>
      <c r="E3" s="12"/>
      <c r="F3" s="12"/>
    </row>
    <row r="4" spans="1:8" ht="25.5" customHeight="1" x14ac:dyDescent="0.35">
      <c r="A4" s="52" t="s">
        <v>0</v>
      </c>
      <c r="B4" s="53" t="s">
        <v>53</v>
      </c>
      <c r="C4" s="54" t="s">
        <v>52</v>
      </c>
      <c r="D4" s="54"/>
      <c r="E4" s="21" t="s">
        <v>56</v>
      </c>
      <c r="F4" s="20" t="s">
        <v>60</v>
      </c>
      <c r="G4" s="21" t="s">
        <v>58</v>
      </c>
      <c r="H4" s="57" t="s">
        <v>51</v>
      </c>
    </row>
    <row r="5" spans="1:8" ht="24.75" customHeight="1" x14ac:dyDescent="0.35">
      <c r="A5" s="52"/>
      <c r="B5" s="53"/>
      <c r="C5" s="55" t="s">
        <v>54</v>
      </c>
      <c r="D5" s="55" t="s">
        <v>55</v>
      </c>
      <c r="E5" s="54" t="s">
        <v>59</v>
      </c>
      <c r="F5" s="56" t="s">
        <v>75</v>
      </c>
      <c r="G5" s="54" t="s">
        <v>59</v>
      </c>
      <c r="H5" s="57"/>
    </row>
    <row r="6" spans="1:8" ht="50.25" customHeight="1" x14ac:dyDescent="0.35">
      <c r="A6" s="52"/>
      <c r="B6" s="53"/>
      <c r="C6" s="55"/>
      <c r="D6" s="55"/>
      <c r="E6" s="54"/>
      <c r="F6" s="56"/>
      <c r="G6" s="54"/>
      <c r="H6" s="57"/>
    </row>
    <row r="7" spans="1:8" ht="17.649999999999999" x14ac:dyDescent="0.5">
      <c r="A7" s="22">
        <v>1</v>
      </c>
      <c r="B7" s="23" t="s">
        <v>50</v>
      </c>
      <c r="C7" s="24"/>
      <c r="D7" s="24">
        <v>1200</v>
      </c>
      <c r="E7" s="25">
        <v>150</v>
      </c>
      <c r="F7" s="25">
        <v>75</v>
      </c>
      <c r="G7" s="25">
        <v>6000</v>
      </c>
      <c r="H7" s="25">
        <v>10</v>
      </c>
    </row>
    <row r="8" spans="1:8" ht="17.649999999999999" x14ac:dyDescent="0.5">
      <c r="A8" s="22">
        <v>2</v>
      </c>
      <c r="B8" s="23" t="s">
        <v>49</v>
      </c>
      <c r="C8" s="24"/>
      <c r="D8" s="24">
        <v>1200</v>
      </c>
      <c r="E8" s="25">
        <v>150</v>
      </c>
      <c r="F8" s="25">
        <v>75</v>
      </c>
      <c r="G8" s="25">
        <v>6000</v>
      </c>
      <c r="H8" s="25"/>
    </row>
    <row r="9" spans="1:8" ht="17.649999999999999" x14ac:dyDescent="0.5">
      <c r="A9" s="22">
        <v>3</v>
      </c>
      <c r="B9" s="23" t="s">
        <v>48</v>
      </c>
      <c r="C9" s="24"/>
      <c r="D9" s="24">
        <v>1100</v>
      </c>
      <c r="E9" s="25">
        <v>150</v>
      </c>
      <c r="F9" s="25">
        <v>75</v>
      </c>
      <c r="G9" s="25">
        <v>6000</v>
      </c>
      <c r="H9" s="25">
        <v>10</v>
      </c>
    </row>
    <row r="10" spans="1:8" ht="17.649999999999999" x14ac:dyDescent="0.5">
      <c r="A10" s="22">
        <v>4</v>
      </c>
      <c r="B10" s="23" t="s">
        <v>47</v>
      </c>
      <c r="C10" s="24"/>
      <c r="D10" s="24">
        <v>1200</v>
      </c>
      <c r="E10" s="25">
        <v>200</v>
      </c>
      <c r="F10" s="25">
        <v>100</v>
      </c>
      <c r="G10" s="25">
        <v>6000</v>
      </c>
      <c r="H10" s="25">
        <v>10</v>
      </c>
    </row>
    <row r="11" spans="1:8" ht="17.649999999999999" x14ac:dyDescent="0.5">
      <c r="A11" s="22">
        <v>5</v>
      </c>
      <c r="B11" s="23" t="s">
        <v>46</v>
      </c>
      <c r="C11" s="24">
        <v>1900</v>
      </c>
      <c r="D11" s="24"/>
      <c r="E11" s="25">
        <v>400</v>
      </c>
      <c r="F11" s="25">
        <v>100</v>
      </c>
      <c r="G11" s="25">
        <v>8000</v>
      </c>
      <c r="H11" s="25"/>
    </row>
    <row r="12" spans="1:8" ht="17.649999999999999" x14ac:dyDescent="0.5">
      <c r="A12" s="22">
        <v>6</v>
      </c>
      <c r="B12" s="23" t="s">
        <v>45</v>
      </c>
      <c r="C12" s="24">
        <v>2200</v>
      </c>
      <c r="D12" s="24"/>
      <c r="E12" s="25">
        <v>450</v>
      </c>
      <c r="F12" s="25">
        <v>100</v>
      </c>
      <c r="G12" s="25">
        <v>10000</v>
      </c>
      <c r="H12" s="25"/>
    </row>
    <row r="13" spans="1:8" ht="17.649999999999999" x14ac:dyDescent="0.5">
      <c r="A13" s="22">
        <v>7</v>
      </c>
      <c r="B13" s="23" t="s">
        <v>44</v>
      </c>
      <c r="C13" s="24"/>
      <c r="D13" s="24">
        <v>900</v>
      </c>
      <c r="E13" s="25">
        <v>125</v>
      </c>
      <c r="F13" s="25">
        <v>75</v>
      </c>
      <c r="G13" s="25">
        <v>6000</v>
      </c>
      <c r="H13" s="25">
        <v>10</v>
      </c>
    </row>
    <row r="14" spans="1:8" ht="17.649999999999999" x14ac:dyDescent="0.5">
      <c r="A14" s="22">
        <v>8</v>
      </c>
      <c r="B14" s="23" t="s">
        <v>43</v>
      </c>
      <c r="C14" s="24"/>
      <c r="D14" s="24">
        <v>700</v>
      </c>
      <c r="E14" s="25">
        <v>125</v>
      </c>
      <c r="F14" s="25">
        <v>75</v>
      </c>
      <c r="G14" s="25">
        <v>6000</v>
      </c>
      <c r="H14" s="25"/>
    </row>
    <row r="15" spans="1:8" ht="17.649999999999999" x14ac:dyDescent="0.5">
      <c r="A15" s="22">
        <v>9</v>
      </c>
      <c r="B15" s="23" t="s">
        <v>42</v>
      </c>
      <c r="C15" s="24"/>
      <c r="D15" s="24">
        <v>700</v>
      </c>
      <c r="E15" s="25">
        <v>125</v>
      </c>
      <c r="F15" s="25">
        <v>75</v>
      </c>
      <c r="G15" s="25">
        <v>6000</v>
      </c>
      <c r="H15" s="25"/>
    </row>
    <row r="16" spans="1:8" ht="17.649999999999999" x14ac:dyDescent="0.5">
      <c r="A16" s="22">
        <v>10</v>
      </c>
      <c r="B16" s="23" t="s">
        <v>41</v>
      </c>
      <c r="C16" s="24"/>
      <c r="D16" s="24">
        <v>1100</v>
      </c>
      <c r="E16" s="25">
        <v>200</v>
      </c>
      <c r="F16" s="25">
        <v>75</v>
      </c>
      <c r="G16" s="25">
        <v>6000</v>
      </c>
      <c r="H16" s="25">
        <v>15</v>
      </c>
    </row>
    <row r="17" spans="1:8" ht="17.649999999999999" x14ac:dyDescent="0.5">
      <c r="A17" s="22">
        <v>11</v>
      </c>
      <c r="B17" s="23" t="s">
        <v>40</v>
      </c>
      <c r="C17" s="24"/>
      <c r="D17" s="24">
        <v>1100</v>
      </c>
      <c r="E17" s="25">
        <v>125</v>
      </c>
      <c r="F17" s="25">
        <v>75</v>
      </c>
      <c r="G17" s="25">
        <v>6000</v>
      </c>
      <c r="H17" s="25">
        <v>10</v>
      </c>
    </row>
    <row r="18" spans="1:8" ht="17.649999999999999" x14ac:dyDescent="0.5">
      <c r="A18" s="22">
        <v>12</v>
      </c>
      <c r="B18" s="23" t="s">
        <v>39</v>
      </c>
      <c r="C18" s="24"/>
      <c r="D18" s="24">
        <v>700</v>
      </c>
      <c r="E18" s="25">
        <v>100</v>
      </c>
      <c r="F18" s="25">
        <v>50</v>
      </c>
      <c r="G18" s="25">
        <v>6000</v>
      </c>
      <c r="H18" s="25"/>
    </row>
    <row r="19" spans="1:8" ht="17.649999999999999" x14ac:dyDescent="0.5">
      <c r="A19" s="22">
        <v>13</v>
      </c>
      <c r="B19" s="23" t="s">
        <v>38</v>
      </c>
      <c r="C19" s="24"/>
      <c r="D19" s="24">
        <v>1100</v>
      </c>
      <c r="E19" s="25">
        <v>150</v>
      </c>
      <c r="F19" s="25">
        <v>100</v>
      </c>
      <c r="G19" s="25">
        <v>6000</v>
      </c>
      <c r="H19" s="25">
        <v>10</v>
      </c>
    </row>
    <row r="20" spans="1:8" ht="17.649999999999999" x14ac:dyDescent="0.5">
      <c r="A20" s="22">
        <v>14</v>
      </c>
      <c r="B20" s="23" t="s">
        <v>37</v>
      </c>
      <c r="C20" s="24"/>
      <c r="D20" s="24">
        <v>1000</v>
      </c>
      <c r="E20" s="25">
        <v>125</v>
      </c>
      <c r="F20" s="25">
        <v>75</v>
      </c>
      <c r="G20" s="25">
        <v>10000</v>
      </c>
      <c r="H20" s="25">
        <v>10</v>
      </c>
    </row>
    <row r="21" spans="1:8" ht="17.649999999999999" x14ac:dyDescent="0.5">
      <c r="A21" s="22">
        <v>15</v>
      </c>
      <c r="B21" s="23" t="s">
        <v>36</v>
      </c>
      <c r="C21" s="24"/>
      <c r="D21" s="24">
        <v>1350</v>
      </c>
      <c r="E21" s="25">
        <v>225</v>
      </c>
      <c r="F21" s="25">
        <v>100</v>
      </c>
      <c r="G21" s="25">
        <v>6000</v>
      </c>
      <c r="H21" s="25">
        <v>10</v>
      </c>
    </row>
    <row r="22" spans="1:8" ht="17.649999999999999" x14ac:dyDescent="0.5">
      <c r="A22" s="22">
        <v>16</v>
      </c>
      <c r="B22" s="23" t="s">
        <v>35</v>
      </c>
      <c r="C22" s="24"/>
      <c r="D22" s="24">
        <v>2000</v>
      </c>
      <c r="E22" s="25">
        <v>225</v>
      </c>
      <c r="F22" s="25">
        <v>75</v>
      </c>
      <c r="G22" s="25">
        <v>6000</v>
      </c>
      <c r="H22" s="25">
        <v>10</v>
      </c>
    </row>
    <row r="23" spans="1:8" ht="17.649999999999999" x14ac:dyDescent="0.5">
      <c r="A23" s="22">
        <v>17</v>
      </c>
      <c r="B23" s="23" t="s">
        <v>34</v>
      </c>
      <c r="C23" s="24">
        <v>950</v>
      </c>
      <c r="D23" s="24"/>
      <c r="E23" s="25">
        <v>175</v>
      </c>
      <c r="F23" s="25">
        <v>75</v>
      </c>
      <c r="G23" s="25">
        <v>6000</v>
      </c>
      <c r="H23" s="25"/>
    </row>
    <row r="24" spans="1:8" ht="17.649999999999999" x14ac:dyDescent="0.5">
      <c r="A24" s="22">
        <v>18</v>
      </c>
      <c r="B24" s="23" t="s">
        <v>33</v>
      </c>
      <c r="C24" s="24"/>
      <c r="D24" s="24">
        <v>700</v>
      </c>
      <c r="E24" s="25">
        <v>125</v>
      </c>
      <c r="F24" s="25">
        <v>75</v>
      </c>
      <c r="G24" s="25">
        <v>6000</v>
      </c>
      <c r="H24" s="25"/>
    </row>
    <row r="25" spans="1:8" ht="17.649999999999999" x14ac:dyDescent="0.5">
      <c r="A25" s="22">
        <v>19</v>
      </c>
      <c r="B25" s="23" t="s">
        <v>32</v>
      </c>
      <c r="C25" s="24">
        <v>950</v>
      </c>
      <c r="D25" s="24"/>
      <c r="E25" s="25">
        <v>125</v>
      </c>
      <c r="F25" s="25">
        <v>75</v>
      </c>
      <c r="G25" s="25">
        <v>6000</v>
      </c>
      <c r="H25" s="25"/>
    </row>
    <row r="26" spans="1:8" ht="17.649999999999999" x14ac:dyDescent="0.5">
      <c r="A26" s="22">
        <v>20</v>
      </c>
      <c r="B26" s="23" t="s">
        <v>31</v>
      </c>
      <c r="C26" s="24"/>
      <c r="D26" s="24">
        <v>950</v>
      </c>
      <c r="E26" s="25">
        <v>150</v>
      </c>
      <c r="F26" s="25">
        <v>75</v>
      </c>
      <c r="G26" s="25">
        <v>6000</v>
      </c>
      <c r="H26" s="25"/>
    </row>
    <row r="27" spans="1:8" ht="17.649999999999999" x14ac:dyDescent="0.5">
      <c r="A27" s="22">
        <v>21</v>
      </c>
      <c r="B27" s="23" t="s">
        <v>30</v>
      </c>
      <c r="C27" s="24">
        <v>1150</v>
      </c>
      <c r="D27" s="24"/>
      <c r="E27" s="25">
        <v>200</v>
      </c>
      <c r="F27" s="25">
        <v>100</v>
      </c>
      <c r="G27" s="25">
        <v>10000</v>
      </c>
      <c r="H27" s="25">
        <v>13</v>
      </c>
    </row>
    <row r="28" spans="1:8" ht="17.649999999999999" x14ac:dyDescent="0.5">
      <c r="A28" s="22">
        <v>22</v>
      </c>
      <c r="B28" s="23" t="s">
        <v>29</v>
      </c>
      <c r="C28" s="24">
        <v>850</v>
      </c>
      <c r="D28" s="24"/>
      <c r="E28" s="25">
        <v>200</v>
      </c>
      <c r="F28" s="25">
        <v>100</v>
      </c>
      <c r="G28" s="25">
        <v>10000</v>
      </c>
      <c r="H28" s="25">
        <v>12</v>
      </c>
    </row>
    <row r="29" spans="1:8" ht="17.25" x14ac:dyDescent="0.45">
      <c r="A29" s="48" t="s">
        <v>28</v>
      </c>
      <c r="B29" s="48"/>
      <c r="C29" s="26">
        <f t="shared" ref="C29:H29" si="0">SUM(C7:C28)</f>
        <v>8000</v>
      </c>
      <c r="D29" s="26">
        <f t="shared" si="0"/>
        <v>17000</v>
      </c>
      <c r="E29" s="26">
        <f t="shared" si="0"/>
        <v>4000</v>
      </c>
      <c r="F29" s="26">
        <f t="shared" si="0"/>
        <v>1800</v>
      </c>
      <c r="G29" s="26">
        <f t="shared" si="0"/>
        <v>150000</v>
      </c>
      <c r="H29" s="26">
        <f t="shared" si="0"/>
        <v>130</v>
      </c>
    </row>
  </sheetData>
  <mergeCells count="12">
    <mergeCell ref="A29:B29"/>
    <mergeCell ref="A1:H1"/>
    <mergeCell ref="A2:H2"/>
    <mergeCell ref="A4:A6"/>
    <mergeCell ref="B4:B6"/>
    <mergeCell ref="C4:D4"/>
    <mergeCell ref="C5:C6"/>
    <mergeCell ref="D5:D6"/>
    <mergeCell ref="E5:E6"/>
    <mergeCell ref="F5:F6"/>
    <mergeCell ref="G5:G6"/>
    <mergeCell ref="H4:H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3</vt:i4>
      </vt:variant>
    </vt:vector>
  </HeadingPairs>
  <TitlesOfParts>
    <vt:vector size="3" baseType="lpstr">
      <vt:lpstr>Kinh phí</vt:lpstr>
      <vt:lpstr>phân bổ vx, HC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NGUYET</cp:lastModifiedBy>
  <cp:lastPrinted>2024-02-21T01:50:37Z</cp:lastPrinted>
  <dcterms:created xsi:type="dcterms:W3CDTF">2022-02-10T00:55:18Z</dcterms:created>
  <dcterms:modified xsi:type="dcterms:W3CDTF">2024-03-12T08:02:39Z</dcterms:modified>
</cp:coreProperties>
</file>