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AppData\Local\Temp\Tandan JSC\files\"/>
    </mc:Choice>
  </mc:AlternateContent>
  <bookViews>
    <workbookView xWindow="0" yWindow="0" windowWidth="23250" windowHeight="9630" firstSheet="1" activeTab="1"/>
  </bookViews>
  <sheets>
    <sheet name="foxz" sheetId="2" state="veryHidden" r:id="rId1"/>
    <sheet name="TK DT" sheetId="1" r:id="rId2"/>
  </sheets>
  <definedNames>
    <definedName name="_xlnm._FilterDatabase" localSheetId="1" hidden="1">'TK DT'!$A$6:$T$209</definedName>
    <definedName name="LoaiDoiTuongSuDung">#REF!</definedName>
    <definedName name="LoaiMucDichSuDungDat">#REF!</definedName>
    <definedName name="LoaiNguonGocSuDung">#REF!</definedName>
    <definedName name="_xlnm.Print_Titles" localSheetId="1">'TK DT'!$3:$6</definedName>
    <definedName name="v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8" i="1" l="1"/>
  <c r="J195" i="1"/>
  <c r="J191" i="1"/>
  <c r="J192" i="1"/>
  <c r="J190" i="1"/>
  <c r="J187" i="1"/>
  <c r="J186" i="1"/>
  <c r="J185" i="1"/>
  <c r="J184" i="1"/>
  <c r="J178" i="1"/>
  <c r="J179" i="1"/>
  <c r="J180" i="1"/>
  <c r="J181" i="1"/>
  <c r="J177" i="1"/>
  <c r="J173" i="1"/>
  <c r="J174" i="1"/>
  <c r="J175" i="1"/>
  <c r="J171" i="1"/>
  <c r="J172" i="1"/>
  <c r="J170" i="1"/>
  <c r="J167" i="1"/>
  <c r="J168" i="1"/>
  <c r="J169" i="1"/>
  <c r="J166" i="1"/>
  <c r="J165" i="1"/>
  <c r="J164" i="1"/>
  <c r="J162" i="1"/>
  <c r="J161" i="1"/>
  <c r="J160" i="1"/>
  <c r="J158" i="1"/>
  <c r="J159" i="1"/>
  <c r="J157" i="1"/>
  <c r="J151" i="1"/>
  <c r="J149" i="1"/>
  <c r="J147" i="1"/>
  <c r="J148" i="1"/>
  <c r="J146" i="1"/>
  <c r="J144" i="1"/>
  <c r="J145" i="1"/>
  <c r="J143" i="1"/>
  <c r="J142" i="1"/>
  <c r="J141" i="1"/>
  <c r="I138" i="1"/>
  <c r="J137" i="1"/>
  <c r="J134" i="1"/>
  <c r="J131" i="1"/>
  <c r="J130" i="1"/>
  <c r="J129" i="1"/>
  <c r="J126" i="1"/>
  <c r="J127" i="1"/>
  <c r="J125" i="1"/>
  <c r="J124" i="1"/>
  <c r="J123" i="1"/>
  <c r="J122" i="1"/>
  <c r="J121" i="1"/>
  <c r="J120" i="1"/>
  <c r="J119" i="1"/>
  <c r="J115" i="1"/>
  <c r="J116" i="1"/>
  <c r="J114" i="1"/>
  <c r="J110" i="1"/>
  <c r="J111" i="1"/>
  <c r="J112" i="1"/>
  <c r="J107" i="1"/>
  <c r="J108" i="1"/>
  <c r="J109" i="1"/>
  <c r="J102" i="1"/>
  <c r="J103" i="1"/>
  <c r="J104" i="1"/>
  <c r="J105" i="1"/>
  <c r="J106" i="1"/>
  <c r="J101" i="1"/>
  <c r="J99" i="1"/>
  <c r="J100" i="1"/>
  <c r="J98" i="1"/>
  <c r="I94" i="1"/>
  <c r="I93" i="1"/>
  <c r="I90" i="1"/>
  <c r="I91" i="1"/>
  <c r="I89" i="1"/>
  <c r="I88" i="1"/>
  <c r="I87" i="1"/>
  <c r="I86" i="1"/>
  <c r="I83" i="1"/>
  <c r="I82" i="1"/>
  <c r="I81" i="1"/>
  <c r="I79" i="1"/>
  <c r="I80" i="1"/>
  <c r="I78" i="1"/>
  <c r="I77" i="1"/>
  <c r="I76" i="1"/>
  <c r="I75" i="1"/>
  <c r="I73" i="1"/>
  <c r="I69" i="1"/>
  <c r="I68" i="1"/>
  <c r="I65" i="1"/>
  <c r="I66" i="1"/>
  <c r="I67" i="1"/>
  <c r="I64" i="1"/>
  <c r="I63" i="1"/>
  <c r="I57" i="1"/>
  <c r="I56" i="1"/>
  <c r="I55" i="1"/>
  <c r="I51" i="1"/>
  <c r="I50" i="1"/>
  <c r="I49" i="1"/>
  <c r="I47" i="1"/>
  <c r="I46" i="1"/>
  <c r="I45" i="1"/>
  <c r="I41" i="1"/>
  <c r="I42" i="1"/>
  <c r="I43" i="1"/>
  <c r="I44" i="1"/>
  <c r="I40" i="1"/>
  <c r="I37" i="1"/>
  <c r="I38" i="1"/>
  <c r="I36" i="1"/>
  <c r="I33" i="1"/>
  <c r="I32" i="1"/>
  <c r="I30" i="1"/>
  <c r="I25" i="1"/>
  <c r="I26" i="1"/>
  <c r="I27" i="1"/>
  <c r="I29" i="1"/>
  <c r="I24" i="1"/>
  <c r="I20" i="1"/>
  <c r="I17" i="1"/>
  <c r="I18" i="1"/>
  <c r="I19" i="1"/>
  <c r="I15" i="1"/>
  <c r="I16" i="1"/>
  <c r="I13" i="1"/>
  <c r="I14" i="1"/>
  <c r="I12" i="1"/>
  <c r="O54" i="1" l="1"/>
  <c r="O204" i="1"/>
  <c r="F206" i="1" l="1"/>
  <c r="L121" i="1" l="1"/>
  <c r="L147" i="1"/>
  <c r="L154" i="1"/>
  <c r="L198" i="1"/>
  <c r="L28" i="1"/>
  <c r="O56" i="1" l="1"/>
  <c r="L56" i="1" s="1"/>
  <c r="N23" i="1"/>
  <c r="N56" i="1"/>
  <c r="N60" i="1"/>
  <c r="N147" i="1"/>
  <c r="L140" i="1"/>
  <c r="N54" i="1"/>
  <c r="M194" i="1"/>
  <c r="M193" i="1"/>
  <c r="M22" i="1"/>
  <c r="M21" i="1"/>
  <c r="N21" i="1" s="1"/>
  <c r="N28" i="1" l="1"/>
  <c r="N194" i="1"/>
  <c r="N140" i="1"/>
  <c r="N198" i="1"/>
  <c r="N22" i="1"/>
  <c r="N193" i="1"/>
  <c r="N121" i="1"/>
  <c r="N154" i="1"/>
  <c r="R70" i="1"/>
  <c r="L97" i="1" l="1"/>
  <c r="L96" i="1"/>
  <c r="L95" i="1"/>
  <c r="S27" i="1"/>
  <c r="T27" i="1" s="1"/>
  <c r="N96" i="1" l="1"/>
  <c r="N95" i="1"/>
  <c r="N97" i="1"/>
  <c r="L203" i="1"/>
  <c r="L202" i="1"/>
  <c r="N203" i="1" l="1"/>
  <c r="N202" i="1"/>
  <c r="L11" i="1" l="1"/>
  <c r="L173" i="1"/>
  <c r="N11" i="1" l="1"/>
  <c r="N173" i="1"/>
  <c r="O206" i="1"/>
  <c r="L116" i="1" l="1"/>
  <c r="L108" i="1"/>
  <c r="L59" i="1"/>
  <c r="M48" i="1"/>
  <c r="N48" i="1" l="1"/>
  <c r="N108" i="1"/>
  <c r="N59" i="1"/>
  <c r="N116" i="1"/>
  <c r="J10" i="1"/>
  <c r="L200" i="1" l="1"/>
  <c r="L150" i="1"/>
  <c r="L118" i="1"/>
  <c r="L136" i="1"/>
  <c r="L182" i="1"/>
  <c r="L183" i="1"/>
  <c r="L74" i="1"/>
  <c r="L197" i="1"/>
  <c r="L53" i="1"/>
  <c r="L52" i="1"/>
  <c r="L135" i="1"/>
  <c r="L205" i="1"/>
  <c r="L72" i="1"/>
  <c r="L71" i="1"/>
  <c r="L70" i="1"/>
  <c r="L128" i="1"/>
  <c r="L139" i="1"/>
  <c r="L201" i="1"/>
  <c r="L35" i="1"/>
  <c r="L155" i="1"/>
  <c r="L188" i="1"/>
  <c r="L189" i="1"/>
  <c r="L156" i="1"/>
  <c r="L133" i="1"/>
  <c r="L117" i="1"/>
  <c r="L13" i="1"/>
  <c r="L14" i="1"/>
  <c r="L15" i="1"/>
  <c r="L16" i="1"/>
  <c r="L17" i="1"/>
  <c r="L18" i="1"/>
  <c r="L20" i="1"/>
  <c r="L26" i="1"/>
  <c r="L29" i="1"/>
  <c r="L30" i="1"/>
  <c r="L31" i="1"/>
  <c r="L32" i="1"/>
  <c r="L33" i="1"/>
  <c r="L34" i="1"/>
  <c r="L36" i="1"/>
  <c r="L39" i="1"/>
  <c r="L40" i="1"/>
  <c r="L41" i="1"/>
  <c r="L42" i="1"/>
  <c r="L43" i="1"/>
  <c r="L45" i="1"/>
  <c r="L46" i="1"/>
  <c r="L47" i="1"/>
  <c r="L49" i="1"/>
  <c r="L50" i="1"/>
  <c r="L51" i="1"/>
  <c r="L55" i="1"/>
  <c r="L57" i="1"/>
  <c r="L58" i="1"/>
  <c r="L61" i="1"/>
  <c r="L62" i="1"/>
  <c r="L64" i="1"/>
  <c r="L65" i="1"/>
  <c r="L66" i="1"/>
  <c r="L67" i="1"/>
  <c r="L68" i="1"/>
  <c r="L69" i="1"/>
  <c r="L73" i="1"/>
  <c r="L37" i="1"/>
  <c r="L38" i="1"/>
  <c r="L75" i="1"/>
  <c r="L76" i="1"/>
  <c r="L77" i="1"/>
  <c r="L78" i="1"/>
  <c r="L79" i="1"/>
  <c r="L80" i="1"/>
  <c r="L81" i="1"/>
  <c r="L82" i="1"/>
  <c r="L83" i="1"/>
  <c r="L84" i="1"/>
  <c r="L85" i="1"/>
  <c r="L86" i="1"/>
  <c r="L87" i="1"/>
  <c r="L88" i="1"/>
  <c r="L89" i="1"/>
  <c r="L91" i="1"/>
  <c r="L93" i="1"/>
  <c r="L94" i="1"/>
  <c r="L98" i="1"/>
  <c r="L99" i="1"/>
  <c r="L100" i="1"/>
  <c r="L101" i="1"/>
  <c r="L102" i="1"/>
  <c r="L104" i="1"/>
  <c r="L105" i="1"/>
  <c r="L106" i="1"/>
  <c r="L107" i="1"/>
  <c r="L109" i="1"/>
  <c r="L27" i="1"/>
  <c r="L110" i="1"/>
  <c r="L111" i="1"/>
  <c r="L112" i="1"/>
  <c r="L114" i="1"/>
  <c r="L63" i="1"/>
  <c r="L115" i="1"/>
  <c r="L119" i="1"/>
  <c r="L120" i="1"/>
  <c r="L123" i="1"/>
  <c r="L124" i="1"/>
  <c r="L125" i="1"/>
  <c r="L126" i="1"/>
  <c r="L127" i="1"/>
  <c r="L129" i="1"/>
  <c r="L10" i="1"/>
  <c r="L130" i="1"/>
  <c r="L131" i="1"/>
  <c r="L132" i="1"/>
  <c r="L134" i="1"/>
  <c r="L122" i="1"/>
  <c r="L137" i="1"/>
  <c r="L141" i="1"/>
  <c r="L103" i="1"/>
  <c r="L142" i="1"/>
  <c r="L143" i="1"/>
  <c r="L144" i="1"/>
  <c r="L145" i="1"/>
  <c r="L146" i="1"/>
  <c r="L148" i="1"/>
  <c r="L149" i="1"/>
  <c r="L151" i="1"/>
  <c r="L152" i="1"/>
  <c r="L153" i="1"/>
  <c r="L44" i="1"/>
  <c r="L157" i="1"/>
  <c r="L158" i="1"/>
  <c r="L159" i="1"/>
  <c r="L24" i="1"/>
  <c r="L25" i="1"/>
  <c r="L160" i="1"/>
  <c r="L161" i="1"/>
  <c r="L162" i="1"/>
  <c r="L163" i="1"/>
  <c r="L8" i="1"/>
  <c r="L164" i="1"/>
  <c r="L165" i="1"/>
  <c r="L166" i="1"/>
  <c r="L167" i="1"/>
  <c r="L168" i="1"/>
  <c r="L169" i="1"/>
  <c r="L19" i="1"/>
  <c r="L170" i="1"/>
  <c r="L171" i="1"/>
  <c r="L138" i="1"/>
  <c r="L177" i="1"/>
  <c r="L178" i="1"/>
  <c r="L179" i="1"/>
  <c r="L180" i="1"/>
  <c r="L181" i="1"/>
  <c r="L184" i="1"/>
  <c r="L90" i="1"/>
  <c r="L185" i="1"/>
  <c r="L186" i="1"/>
  <c r="L172" i="1"/>
  <c r="L174" i="1"/>
  <c r="L175" i="1"/>
  <c r="L187" i="1"/>
  <c r="L190" i="1"/>
  <c r="L191" i="1"/>
  <c r="L192" i="1"/>
  <c r="L195" i="1"/>
  <c r="L196" i="1"/>
  <c r="L199" i="1"/>
  <c r="M176" i="1"/>
  <c r="N176" i="1" s="1"/>
  <c r="M113" i="1"/>
  <c r="M92" i="1"/>
  <c r="L12" i="1"/>
  <c r="L9" i="1"/>
  <c r="L7" i="1"/>
  <c r="N7" i="1" l="1"/>
  <c r="N12" i="1"/>
  <c r="N113" i="1"/>
  <c r="N196" i="1"/>
  <c r="N191" i="1"/>
  <c r="N187" i="1"/>
  <c r="N174" i="1"/>
  <c r="N186" i="1"/>
  <c r="N90" i="1"/>
  <c r="N181" i="1"/>
  <c r="N179" i="1"/>
  <c r="N177" i="1"/>
  <c r="N171" i="1"/>
  <c r="N19" i="1"/>
  <c r="N168" i="1"/>
  <c r="N166" i="1"/>
  <c r="N164" i="1"/>
  <c r="N163" i="1"/>
  <c r="N161" i="1"/>
  <c r="N25" i="1"/>
  <c r="N159" i="1"/>
  <c r="N157" i="1"/>
  <c r="N153" i="1"/>
  <c r="N151" i="1"/>
  <c r="N148" i="1"/>
  <c r="N145" i="1"/>
  <c r="N143" i="1"/>
  <c r="N103" i="1"/>
  <c r="N137" i="1"/>
  <c r="N134" i="1"/>
  <c r="N131" i="1"/>
  <c r="N10" i="1"/>
  <c r="N127" i="1"/>
  <c r="N125" i="1"/>
  <c r="N123" i="1"/>
  <c r="N119" i="1"/>
  <c r="N63" i="1"/>
  <c r="N112" i="1"/>
  <c r="N110" i="1"/>
  <c r="N109" i="1"/>
  <c r="N106" i="1"/>
  <c r="N104" i="1"/>
  <c r="N101" i="1"/>
  <c r="N99" i="1"/>
  <c r="N94" i="1"/>
  <c r="N91" i="1"/>
  <c r="N88" i="1"/>
  <c r="N86" i="1"/>
  <c r="N84" i="1"/>
  <c r="N82" i="1"/>
  <c r="N80" i="1"/>
  <c r="N78" i="1"/>
  <c r="N76" i="1"/>
  <c r="N38" i="1"/>
  <c r="N73" i="1"/>
  <c r="N68" i="1"/>
  <c r="N66" i="1"/>
  <c r="N64" i="1"/>
  <c r="N61" i="1"/>
  <c r="N58" i="1"/>
  <c r="N55" i="1"/>
  <c r="N50" i="1"/>
  <c r="N47" i="1"/>
  <c r="N45" i="1"/>
  <c r="N42" i="1"/>
  <c r="N40" i="1"/>
  <c r="N36" i="1"/>
  <c r="N33" i="1"/>
  <c r="N31" i="1"/>
  <c r="N29" i="1"/>
  <c r="N20" i="1"/>
  <c r="N17" i="1"/>
  <c r="N15" i="1"/>
  <c r="N13" i="1"/>
  <c r="N133" i="1"/>
  <c r="N189" i="1"/>
  <c r="N155" i="1"/>
  <c r="N201" i="1"/>
  <c r="N70" i="1"/>
  <c r="N72" i="1"/>
  <c r="N52" i="1"/>
  <c r="N183" i="1"/>
  <c r="N136" i="1"/>
  <c r="N150" i="1"/>
  <c r="N9" i="1"/>
  <c r="N92" i="1"/>
  <c r="N199" i="1"/>
  <c r="N195" i="1"/>
  <c r="N192" i="1"/>
  <c r="N190" i="1"/>
  <c r="N175" i="1"/>
  <c r="N172" i="1"/>
  <c r="N185" i="1"/>
  <c r="N184" i="1"/>
  <c r="N180" i="1"/>
  <c r="N178" i="1"/>
  <c r="N138" i="1"/>
  <c r="N170" i="1"/>
  <c r="N169" i="1"/>
  <c r="N167" i="1"/>
  <c r="N165" i="1"/>
  <c r="N8" i="1"/>
  <c r="N162" i="1"/>
  <c r="N160" i="1"/>
  <c r="N24" i="1"/>
  <c r="N158" i="1"/>
  <c r="N44" i="1"/>
  <c r="N152" i="1"/>
  <c r="N149" i="1"/>
  <c r="N146" i="1"/>
  <c r="N144" i="1"/>
  <c r="N142" i="1"/>
  <c r="N141" i="1"/>
  <c r="N122" i="1"/>
  <c r="N132" i="1"/>
  <c r="N130" i="1"/>
  <c r="N129" i="1"/>
  <c r="N126" i="1"/>
  <c r="N124" i="1"/>
  <c r="N120" i="1"/>
  <c r="N115" i="1"/>
  <c r="N114" i="1"/>
  <c r="N111" i="1"/>
  <c r="N27" i="1"/>
  <c r="N107" i="1"/>
  <c r="N105" i="1"/>
  <c r="N102" i="1"/>
  <c r="N100" i="1"/>
  <c r="N98" i="1"/>
  <c r="N93" i="1"/>
  <c r="N89" i="1"/>
  <c r="N87" i="1"/>
  <c r="N85" i="1"/>
  <c r="N83" i="1"/>
  <c r="N81" i="1"/>
  <c r="N79" i="1"/>
  <c r="N77" i="1"/>
  <c r="N75" i="1"/>
  <c r="N37" i="1"/>
  <c r="N69" i="1"/>
  <c r="N67" i="1"/>
  <c r="N65" i="1"/>
  <c r="N62" i="1"/>
  <c r="N57" i="1"/>
  <c r="N51" i="1"/>
  <c r="N49" i="1"/>
  <c r="N46" i="1"/>
  <c r="N43" i="1"/>
  <c r="N41" i="1"/>
  <c r="N39" i="1"/>
  <c r="N34" i="1"/>
  <c r="N32" i="1"/>
  <c r="N30" i="1"/>
  <c r="N26" i="1"/>
  <c r="N18" i="1"/>
  <c r="N16" i="1"/>
  <c r="N14" i="1"/>
  <c r="N117" i="1"/>
  <c r="N156" i="1"/>
  <c r="N188" i="1"/>
  <c r="N35" i="1"/>
  <c r="N139" i="1"/>
  <c r="N128" i="1"/>
  <c r="N204" i="1"/>
  <c r="N71" i="1"/>
  <c r="N205" i="1"/>
  <c r="N135" i="1"/>
  <c r="N53" i="1"/>
  <c r="N197" i="1"/>
  <c r="N74" i="1"/>
  <c r="N182" i="1"/>
  <c r="N118" i="1"/>
  <c r="N200" i="1"/>
  <c r="L206" i="1"/>
  <c r="M206" i="1"/>
  <c r="R208" i="1" s="1"/>
  <c r="N206" i="1" l="1"/>
</calcChain>
</file>

<file path=xl/sharedStrings.xml><?xml version="1.0" encoding="utf-8"?>
<sst xmlns="http://schemas.openxmlformats.org/spreadsheetml/2006/main" count="629" uniqueCount="320">
  <si>
    <t>Ghi chú</t>
  </si>
  <si>
    <t>Thông tin thửa đất
 theo BĐ ĐC</t>
  </si>
  <si>
    <t>Thông tin thửa đất
 theo GCN, HSĐC</t>
  </si>
  <si>
    <t>Loại 
đất</t>
  </si>
  <si>
    <t>Diện tích thu hồi (m2)</t>
  </si>
  <si>
    <t xml:space="preserve">Số 
Tờ </t>
  </si>
  <si>
    <t>Số
 thửa</t>
  </si>
  <si>
    <t>DT 
thửa (m2)</t>
  </si>
  <si>
    <t>DT 
cấp
(m2)</t>
  </si>
  <si>
    <t>LUC</t>
  </si>
  <si>
    <t>Tổng</t>
  </si>
  <si>
    <t>Địa chỉ</t>
  </si>
  <si>
    <t>Họ và tên
 chủ sử dụng</t>
  </si>
  <si>
    <t>`</t>
  </si>
  <si>
    <t>Lưu Thị Tình</t>
  </si>
  <si>
    <t>Phạm Văn Thái</t>
  </si>
  <si>
    <t>Nguyễn Thị Mười</t>
  </si>
  <si>
    <t>Lưu Đăng Thuận</t>
  </si>
  <si>
    <t>Lưu Đăng Trường</t>
  </si>
  <si>
    <t>Lưu Hồng Tơ</t>
  </si>
  <si>
    <t>Lưu Văn Chì</t>
  </si>
  <si>
    <t>Lưu Văn Tuấn</t>
  </si>
  <si>
    <t xml:space="preserve">Bùi Văn Dũng </t>
  </si>
  <si>
    <t>Nguyễn Thị Thoa</t>
  </si>
  <si>
    <t>Lưu Thị Lịch</t>
  </si>
  <si>
    <t>Nguyễn Đình Bảo</t>
  </si>
  <si>
    <t>Tạ Quang Cử</t>
  </si>
  <si>
    <t>Tạ Văn Thảo</t>
  </si>
  <si>
    <t>Lưu Thanh Bình</t>
  </si>
  <si>
    <t>Lưu Thị Huệ</t>
  </si>
  <si>
    <t>Lê Văn Chất</t>
  </si>
  <si>
    <t>Tạ Văn Đỗ</t>
  </si>
  <si>
    <t>Lưu Văn Hải</t>
  </si>
  <si>
    <t>Lưu Văn Nền</t>
  </si>
  <si>
    <t>Giáp Văn Dĩ</t>
  </si>
  <si>
    <t>Lưu Thị Hạnh</t>
  </si>
  <si>
    <t>Thân Văn Dũng</t>
  </si>
  <si>
    <t>Thân Thị Hòa</t>
  </si>
  <si>
    <t>Phạm Văn Bình</t>
  </si>
  <si>
    <t>Lê Minh Đức</t>
  </si>
  <si>
    <t>Lưu Trọng Nghĩa</t>
  </si>
  <si>
    <t>Cùng số Thửa</t>
  </si>
  <si>
    <t>Lưu Văn Khoa</t>
  </si>
  <si>
    <t xml:space="preserve">Nguyễn Văn Hồng </t>
  </si>
  <si>
    <t>Bùi Quốc Việt</t>
  </si>
  <si>
    <t>Lê Tuấn Thanh</t>
  </si>
  <si>
    <t>Lưu Văn Lộc</t>
  </si>
  <si>
    <t>Lê Văn Chung</t>
  </si>
  <si>
    <t>Dương Thị Lập</t>
  </si>
  <si>
    <t>Thân Văn Hải</t>
  </si>
  <si>
    <t>Tạ Văn Biên</t>
  </si>
  <si>
    <t>Giáp Văn Tích</t>
  </si>
  <si>
    <t>Lưu Văn Ly</t>
  </si>
  <si>
    <t>Lưu Văn Tằm</t>
  </si>
  <si>
    <t>Bùi Hữu Vinh</t>
  </si>
  <si>
    <t>Vũ Thị Mùi</t>
  </si>
  <si>
    <t>Tạ Thị Hiền</t>
  </si>
  <si>
    <t>Dương Văn Hồng</t>
  </si>
  <si>
    <t>Thân Công Tuyên</t>
  </si>
  <si>
    <t>Tạ Thị Xuân</t>
  </si>
  <si>
    <t>Lưu Văn Chung</t>
  </si>
  <si>
    <t>Me Điền</t>
  </si>
  <si>
    <t>Lê Thị Hoàn</t>
  </si>
  <si>
    <t>Dồn đổi năm 2006 ( STT 61)</t>
  </si>
  <si>
    <t>Diện tích đã thu hồi dự án khác</t>
  </si>
  <si>
    <t>Nguyễn Đình Vệ</t>
  </si>
  <si>
    <t>Dồn đổi năm 2006 ( STT 76)</t>
  </si>
  <si>
    <t>71/2</t>
  </si>
  <si>
    <t>Dồn đổi năm 2006 ( STT 79)</t>
  </si>
  <si>
    <t>Dồn đổi năm 2006 ( STT 20)</t>
  </si>
  <si>
    <t>101/3
+102/1</t>
  </si>
  <si>
    <t>Dồn đổi năm 2006 (STT 31)</t>
  </si>
  <si>
    <t>101/1</t>
  </si>
  <si>
    <t xml:space="preserve"> 35/8</t>
  </si>
  <si>
    <t>Thân Công Phúc</t>
  </si>
  <si>
    <t>1. Bùi Quang Tuấn - con 
2. Bùi Thị Ngọc Anh - con
3. Dương Thị Bắc - Mẹ đẻ ông Trung
Là hàng thừa kế của ông Bùi Thành Trung và bà Nguyễn Thị Nến</t>
  </si>
  <si>
    <t>1. Nguyễn Thị Mận- mẹ đẻ
2. Lưu Thị Oanh- vợ
3. Nguyễn Thị Vân Anh- con
3. Nguyễn Thị Như Quỳnh- con
Là hàng thừa kế của ông Nguyễn Đình Thắng</t>
  </si>
  <si>
    <t>Bìa năm 2006 cấp xứ đồng Năm Tấn và chân chim: 456+600m2</t>
  </si>
  <si>
    <t>1. Thân Công Tỉnh- con
2. Thân Công Yên- con
3. Thân Công Bái- con
4. Thân Văn Hải
Là hàng thừa kế của ông Thân Công Phủ</t>
  </si>
  <si>
    <t>1. Hoàng Thị Điệp- Vợ
2. Lê Duy Hùng- con
3. Lê Thị Thu Hà- con
Là Hàng thừa kế của ông Lê Sinh Quân</t>
  </si>
  <si>
    <t>Bìa năm 2006 cấp xứ đồng Bờ Ngò : 468+900m2</t>
  </si>
  <si>
    <t>Lưu Trọng Nghĩa 
GCN Lưu Văn Nghĩa</t>
  </si>
  <si>
    <t xml:space="preserve">                                                                                                                                    </t>
  </si>
  <si>
    <t>Lưu Đăng Thọ
Đinh Thị Oanh- vợ</t>
  </si>
  <si>
    <t>Trần Văn Thái
Lê Thị Hạnh- vợ</t>
  </si>
  <si>
    <t>Lê Quốc Đạt
Thân Thị Lộc- vợ</t>
  </si>
  <si>
    <t>Thân Thị Lộc- vợ
Lê Quốc Đạt</t>
  </si>
  <si>
    <t>Tạ Văn Xuất
Lê Thị Nguyệt- vợ</t>
  </si>
  <si>
    <t>Lưu Văn Toán
Trịnh Thị Oanh- vợ</t>
  </si>
  <si>
    <t>Lưu Xuân Cư
GCN Lưu Văn Cư</t>
  </si>
  <si>
    <t>Dồn 2006 STT 6</t>
  </si>
  <si>
    <t>ở Bắc Giang</t>
  </si>
  <si>
    <t>60/6</t>
  </si>
  <si>
    <t>Lê Văn Tuấn
Hoàng Thị Hưởng- vợ</t>
  </si>
  <si>
    <t>Hiện chưa có ở địa phương</t>
  </si>
  <si>
    <t>Chu Thị Hanh</t>
  </si>
  <si>
    <t>28/2</t>
  </si>
  <si>
    <t>Cấp 2006 STT 32</t>
  </si>
  <si>
    <t>Có tài sản</t>
  </si>
  <si>
    <t>Trần Văn Hòa
Dương Thị Thảo - vợ</t>
  </si>
  <si>
    <t>Đặng Văn Hợp
Lưu Thị Bản- vợ</t>
  </si>
  <si>
    <t>35/4</t>
  </si>
  <si>
    <t>96/1</t>
  </si>
  <si>
    <t>Miền nam</t>
  </si>
  <si>
    <t xml:space="preserve">Lưu Văn Minh - Nhị -vợ </t>
  </si>
  <si>
    <t>Thân Công Yên
 Dương Thị Huệ - vợ</t>
  </si>
  <si>
    <t>90/3</t>
  </si>
  <si>
    <t>46/4</t>
  </si>
  <si>
    <t>37/6</t>
  </si>
  <si>
    <t>29/2</t>
  </si>
  <si>
    <t>Sổ năm 2006- STT 34</t>
  </si>
  <si>
    <t>69/5</t>
  </si>
  <si>
    <t>96/3</t>
  </si>
  <si>
    <t>26/3</t>
  </si>
  <si>
    <t>Mua ông Cử</t>
  </si>
  <si>
    <t>46/3</t>
  </si>
  <si>
    <t>cấp 2006 (stt 58)</t>
  </si>
  <si>
    <t>Khoán thầu</t>
  </si>
  <si>
    <t>46/2</t>
  </si>
  <si>
    <t>Cấp 2006 ( STT 26)</t>
  </si>
  <si>
    <t>1. Lưu Thị Lụa - vợ
2. Lê Văn Chung - con
3. Lê Quốc Đạt - con
4. Lê Thị Thắm - con
Là hàng thừa kế của ông Lê Văn Biên</t>
  </si>
  <si>
    <t>1. Nguyễn Thị Hòa - vợ
2. Lê Văn Tuấn- con
3. Lê Thị Hằng- con
4. Lê Văn Tiến- con
Là hàng thừa kế của ông Lê Duy Tân</t>
  </si>
  <si>
    <t>5/4
64/2</t>
  </si>
  <si>
    <t>876
368</t>
  </si>
  <si>
    <t>88/2</t>
  </si>
  <si>
    <t>Cấp 2006 ( STT 34)</t>
  </si>
  <si>
    <t>Khoán thầu + định xuất</t>
  </si>
  <si>
    <t>97/2</t>
  </si>
  <si>
    <t>Cấp 2006 ( STT 43)</t>
  </si>
  <si>
    <t>Cấp 2006 (STT72)</t>
  </si>
  <si>
    <t>65/5</t>
  </si>
  <si>
    <t>Sau dồn bà còn 276,1m2 dồn về thửa 38</t>
  </si>
  <si>
    <t>28/1+27/1</t>
  </si>
  <si>
    <t>Cấp 2006 ( STT 75)</t>
  </si>
  <si>
    <t>cấp năm 2006 ( STT 79)</t>
  </si>
  <si>
    <t>65/2</t>
  </si>
  <si>
    <t>1. Nguyễn Thị Nhung- vợ
2. Lưu Văn Thái- con
3. Lưu Thị Phong- con
4. Lưu Thị Ngọc Anh+ Lưu Minh Hoàng- cháu  là hàng thừa kế của ông Lưu Minh Thế- con
Là Hàng thừa kế của ông Lưu Văn Căn</t>
  </si>
  <si>
    <t>cấp 2006 ( STT 57)</t>
  </si>
  <si>
    <t>60/5</t>
  </si>
  <si>
    <t>cấp 2006 (STT 69)</t>
  </si>
  <si>
    <t>Nguyễn Thị Hằng Nga - vợ 
Lê Văn Chức</t>
  </si>
  <si>
    <t>30/2</t>
  </si>
  <si>
    <t>Cấp 2006 ( STT 33)</t>
  </si>
  <si>
    <t>29/3
+122
+123</t>
  </si>
  <si>
    <t>456
+600</t>
  </si>
  <si>
    <t>Cấp 2006 ( STT 52)</t>
  </si>
  <si>
    <t>Nguyễn Thị Xiêm</t>
  </si>
  <si>
    <t>35/7</t>
  </si>
  <si>
    <t>cấp 2006, STT 10</t>
  </si>
  <si>
    <t>Lê Thị Dược- vợ
Đỗ Ngọc Dân</t>
  </si>
  <si>
    <t xml:space="preserve">Cấp 2006 ( STT 19)  </t>
  </si>
  <si>
    <t>Cấp năm 2006 ( STT 53)</t>
  </si>
  <si>
    <t>Cấp năm 2006 ( STT 11)</t>
  </si>
  <si>
    <t>cấp 2006( STT 42)</t>
  </si>
  <si>
    <t>cấp 2006 ( STT 54) Sau dồn nhà này còn 876,9m2</t>
  </si>
  <si>
    <t>Cấp 2006 (STT 45)</t>
  </si>
  <si>
    <t xml:space="preserve">Cấp 2006 (STT 16)Sau dồn đổi còn 132,8m2 cấp về </t>
  </si>
  <si>
    <t>Cấp 2006 (STT 70)</t>
  </si>
  <si>
    <t>Cấp 2006 (STT 46)</t>
  </si>
  <si>
    <t>Ở Thanh Hóa khi nào lấy tiền thì về</t>
  </si>
  <si>
    <t>Ở Hà Nội</t>
  </si>
  <si>
    <t>Ở bên Hiệp Hòa</t>
  </si>
  <si>
    <t>Hà Nội</t>
  </si>
  <si>
    <t>Gửi chú Cường ký do hộ đi làm</t>
  </si>
  <si>
    <t>Gửi chú Cường ký do đi làm Cty ko có nhà</t>
  </si>
  <si>
    <t>Gửi chú Cường ký Ô Bùi do ông Đi làm tối mới về</t>
  </si>
  <si>
    <t>Ở Hà Nội lấy tiền về</t>
  </si>
  <si>
    <t>Đất Giao cho hộ
(m2)</t>
  </si>
  <si>
    <t>Đất UB
(m2)</t>
  </si>
  <si>
    <t>Tổng DT
 thu hồi
(m2)</t>
  </si>
  <si>
    <t>DT ngoài chỉ giới
(m2)</t>
  </si>
  <si>
    <t>1. Lưu Thị Bản- con
2. Lưu Thị Hạnh - con
3. Lưu Thị Phúc-con
4. Lưu Văn Lộc- con
Là hàng thừa kế của ông Lưu Văn Bùi và bà Nguyễn Thị Sót</t>
  </si>
  <si>
    <t>1. Nguyễn Thị Luyến- vợ
2. Thân Thị Hương- con
3. Thân Thị Thảo- con
Là hàng thừa kế của ông Thân Văn Lâm</t>
  </si>
  <si>
    <t>1. Thân Công Phúc- con
2. Thân Thị Lộc- con
Là hàng thừa kế của ông Thân Công Sơn</t>
  </si>
  <si>
    <t>1. Nguyễn Thị Nguyệt - vợ
2. Phạm Thị Hồng- con
3. Phạm Thị Hà-con
4. Phạm Văn Hùng- con
Là hàng thừa kế của ông
Phạm Văn Minh (chết)</t>
  </si>
  <si>
    <t>1. Nguyễn Thị Xiêm- vợ
2. Lưu Văn Thạo- con
3. Lưu Văn Bằng- con
Là hàng thừa kế của ông Lưu Văn Thân</t>
  </si>
  <si>
    <t xml:space="preserve">1. Nguyễn Thị Văn- vợ
2. Lê Thị Năm- con
3. Lê Văn Lợi- con
4. Lê Văn Tới- con
Là hàng thừa kế của ông Lê Văn Bản </t>
  </si>
  <si>
    <t xml:space="preserve">1. Lê Thị Thêm- vợ
2. Tạ Quang Sự- con
3. Tạ Thị Hội- con
4. Tạ Văn Sáng- con
Là hàng thừa kế của ông Tạ Văn Sản </t>
  </si>
  <si>
    <t>1. Trần Thị Hiếu - vợ
2. Lê Quang Tưởng- con
3. Lê Quang Tự- con
Là hàng thừa kế của ông Lê Thanh Tín (chết)</t>
  </si>
  <si>
    <t>Lê Thanh Tuấn
GCN Lê Văn Tuấn</t>
  </si>
  <si>
    <t>1. Lưu Văn Chung- con
2. Lưu Văn Hải- con
3. Lưu Thị Thủy- con
4. Lưu Văn Dương- con
Là hàng thừa kế của ông Lưu Văn Thuần và bà Lê Thị Bộ</t>
  </si>
  <si>
    <t>QĐ 1237 ngày 15/11/2017 ( STT 18)</t>
  </si>
  <si>
    <t>QĐ 1237 ngày 15/11/2017 ( STT 17)</t>
  </si>
  <si>
    <t>QĐ 1237 ngày 15/11/2017 ( STT 126)</t>
  </si>
  <si>
    <t>QĐ 1237 ngày 15/11/2017 ( STT 125)</t>
  </si>
  <si>
    <t>QĐ 1237 ngày 15/11/2017 ( STT 133)</t>
  </si>
  <si>
    <t>QĐ 1237 ngày 15/11/2017 ( STT 48)</t>
  </si>
  <si>
    <t>QĐ 1237 ngày 15/11/2017 ( STT 58)</t>
  </si>
  <si>
    <t>QĐ 1237 ngày 15/11/2017 ( STT 57)</t>
  </si>
  <si>
    <t>QĐ 1237 ngày 15/11/2017 ( STT 95)</t>
  </si>
  <si>
    <t>QĐ 1237 ngày 15/11/2017 ( STT 96)</t>
  </si>
  <si>
    <t>QĐ 1237 ngày 15/11/2017 ( STT 97)</t>
  </si>
  <si>
    <t>QĐ 1237 ngày 15/11/2017 ( STT3)</t>
  </si>
  <si>
    <t>QĐ 1237 ngày 15/11/2017 ( STT2)</t>
  </si>
  <si>
    <t>QĐ 1237 ngày 15/11/2017 ( STT 85)</t>
  </si>
  <si>
    <t>QĐ 1237 ngày 15/11/2017 ( STT 118)</t>
  </si>
  <si>
    <t>QĐ 1237 ngày 15/11/2017 ( STT 119)</t>
  </si>
  <si>
    <t>QĐ 1237 ngày 15/11/2017 ( STT 121)</t>
  </si>
  <si>
    <t>QĐ 1237 ngày 15/11/2017 ( STT 120)</t>
  </si>
  <si>
    <t>QĐ 1237 ngày 15/11/2017 ( STT 41)</t>
  </si>
  <si>
    <t>QĐ 1237 ngày 15/11/2017 ( STT 42)</t>
  </si>
  <si>
    <t>QĐ 1237 ngày 15/11/2017 ( STT 89)</t>
  </si>
  <si>
    <t>QĐ 1237 ngày 15/11/2017 ( STT 87)</t>
  </si>
  <si>
    <t>QĐ 1237 ngày 15/11/2017 ( STT 75)</t>
  </si>
  <si>
    <t>QĐ 1237 ngày 15/11/2017 ( STT 76)</t>
  </si>
  <si>
    <t>QĐ 1237 ngày 15/11/2017 ( STT 53)</t>
  </si>
  <si>
    <t>QĐ 1237 ngày 15/11/2017 ( STT 54)</t>
  </si>
  <si>
    <t>QĐ 1237 ngày 15/11/2017 ( STT 56)</t>
  </si>
  <si>
    <t>QĐ 1237 ngày 15/11/2017 ( STT 55)</t>
  </si>
  <si>
    <t>QĐ 1237 ngày 15/11/2017 ( STT 70)</t>
  </si>
  <si>
    <t>QĐ 1237 ngày 15/11/2017 ( STT 71)</t>
  </si>
  <si>
    <t>QĐ 1237 ngày 15/11/2017 ( STT 43)</t>
  </si>
  <si>
    <t>QĐ 1237 ngày 15/11/2017 ( STT 44)</t>
  </si>
  <si>
    <t>QĐ 1237 ngày 15/11/2017 ( STT 45)</t>
  </si>
  <si>
    <t>QĐ 1237 ngày 15/11/2017 ( STT 12)</t>
  </si>
  <si>
    <t>QĐ 1237 ngày 15/11/2017 ( STT 14)</t>
  </si>
  <si>
    <t>QĐ 1237 ngày 15/11/2017 ( STT 13)</t>
  </si>
  <si>
    <t>QĐ 1237 ngày 15/11/2017 ( STT68)</t>
  </si>
  <si>
    <t>QĐ 1237 ngày 15/11/2017 ( STT 109)</t>
  </si>
  <si>
    <t>QĐ 1237 ngày 15/11/2017 ( STT 108)</t>
  </si>
  <si>
    <t>QĐ 1237 ngày 15/11/2017 ( STT 115)</t>
  </si>
  <si>
    <t>QĐ 1237 ngày 15/11/2017 ( STT 116)</t>
  </si>
  <si>
    <t>QĐ 1237 ngày 15/11/2017 ( STT 46)</t>
  </si>
  <si>
    <t>QĐ 1237 ngày 15/11/2017 ( STT 47)</t>
  </si>
  <si>
    <t>QĐ 1237 ngày 15/11/2017 ( STT 88)</t>
  </si>
  <si>
    <t>QĐ 1237 ngày 15/11/2017 ( STT 35)</t>
  </si>
  <si>
    <t>QĐ 1237 ngày 15/11/2017 ( STT 36)</t>
  </si>
  <si>
    <t>QĐ 1237 ngày 15/11/2017 ( STT 65)</t>
  </si>
  <si>
    <t>QĐ 1237 ngày 15/11/2017 ( STT 117)</t>
  </si>
  <si>
    <t>QĐ 1237 ngày 15/11/2017 ( STT 81)</t>
  </si>
  <si>
    <t>QĐ 1237 ngày 15/11/2017 ( STT 80)</t>
  </si>
  <si>
    <t>QĐ 1237 ngày 15/11/2017 ( STT 61)</t>
  </si>
  <si>
    <t>QĐ 1237 ngày 15/11/2017 ( STT 60)</t>
  </si>
  <si>
    <t>QĐ 1237 ngày 15/11/2017 ( STT 59)</t>
  </si>
  <si>
    <t>QĐ 1237 ngày 15/11/2017 ( STT 66)</t>
  </si>
  <si>
    <t>QĐ 1237 ngày 15/11/2017 ( STT 10)</t>
  </si>
  <si>
    <t>QĐ 1237 ngày 15/11/2017 ( STT 11)</t>
  </si>
  <si>
    <t>QĐ 1237 ngày 15/11/2017 ( STT 38)</t>
  </si>
  <si>
    <t>QĐ 1237 ngày 15/11/2017 ( STT 40)</t>
  </si>
  <si>
    <t>QĐ 1237 ngày 15/11/2017 ( STT 39)</t>
  </si>
  <si>
    <t>QĐ 1237 ngày 15/11/2017 ( STT 74)</t>
  </si>
  <si>
    <t>QĐ 1237 ngày 15/11/2017 ( STT 73)</t>
  </si>
  <si>
    <t>QĐ 1237 ngày 15/11/2017 ( STT 136)</t>
  </si>
  <si>
    <t>QĐ 1237 ngày 15/11/2017 ( STT137)</t>
  </si>
  <si>
    <t>QĐ 1237 ngày 15/11/2017 ( STT 138)</t>
  </si>
  <si>
    <t>QĐ 1237 ngày 15/11/2017 ( STT 139)</t>
  </si>
  <si>
    <t>QĐ 1237 ngày 15/11/2017 ( STT 15)</t>
  </si>
  <si>
    <t>QĐ 1237 ngày 15/11/2017 ( STT 16)</t>
  </si>
  <si>
    <t>QĐ 1237 ngày 15/11/2017 ( STT 25)</t>
  </si>
  <si>
    <t>QĐ 1237 ngày 15/11/2017 ( STT 26)</t>
  </si>
  <si>
    <t>QĐ 1237 ngày 15/11/2017 ( STT 27)</t>
  </si>
  <si>
    <t>QĐ 1237 ngày 15/11/2017 ( STT 103)</t>
  </si>
  <si>
    <t>QĐ 1237 ngày 15/11/2017 ( STT104)</t>
  </si>
  <si>
    <t>QĐ 1237 ngày 15/11/2017 ( STT 1)</t>
  </si>
  <si>
    <t>QĐ 1237 ngày 15/11/2017 ( STT 67)</t>
  </si>
  <si>
    <t>QĐ 1237 ngày 15/11/2017 ( STT 33)</t>
  </si>
  <si>
    <t>QĐ 1237 ngày 15/11/2017 ( STT 32)</t>
  </si>
  <si>
    <t>QĐ 1237 ngày 15/11/2017 ( STT 19)</t>
  </si>
  <si>
    <t>QĐ 1237 ngày 15/11/2017 ( STT 21)</t>
  </si>
  <si>
    <t>QĐ 1237 ngày 15/11/2017 ( STT 20)</t>
  </si>
  <si>
    <t>QĐ 1237 ngày 15/11/2017 ( STT 29)</t>
  </si>
  <si>
    <t>QĐ 1237 ngày 15/11/2017 ( STT 28)</t>
  </si>
  <si>
    <t>QĐ 1237 ngày 15/11/2017 ( STT 31)</t>
  </si>
  <si>
    <t>QĐ 1237 ngày 15/11/2017 ( STT 30)</t>
  </si>
  <si>
    <t>QĐ 1237 ngày 15/11/2017 ( STT 78)</t>
  </si>
  <si>
    <t>QĐ 1237 ngày 15/11/2017 ( STT 79)</t>
  </si>
  <si>
    <t>QĐ 1237 ngày 15/11/2017 ( STT 90)</t>
  </si>
  <si>
    <t>QĐ 1237 ngày 15/11/2017 ( STT 91)</t>
  </si>
  <si>
    <t>QĐ 1237 ngày 15/11/2017 ( STT 92)</t>
  </si>
  <si>
    <t>QĐ 1237 ngày 15/11/2017 ( STT 49)</t>
  </si>
  <si>
    <t>QĐ 1237 ngày 15/11/2017 ( STT 106)</t>
  </si>
  <si>
    <t>QĐ 1237 ngày 15/11/2017 ( STT 105)</t>
  </si>
  <si>
    <t>QĐ 1237 ngày 15/11/2017 ( STT 134)</t>
  </si>
  <si>
    <t>QĐ 1237 ngày 15/11/2017 ( STT 50)</t>
  </si>
  <si>
    <t>QĐ 1237 ngày 15/11/2017 ( STT 51)</t>
  </si>
  <si>
    <t>QĐ 1237 ngày 15/11/2017 ( STT 52)</t>
  </si>
  <si>
    <t>QĐ 1237 ngày 15/11/2017 ( STT 82)</t>
  </si>
  <si>
    <t>QĐ 1237 ngày 15/11/2017 ( STT 83)</t>
  </si>
  <si>
    <t>QĐ 1237 ngày 15/11/2017 ( STT 84)</t>
  </si>
  <si>
    <t>QĐ 1237 ngày 15/11/2017 ( STT 22)</t>
  </si>
  <si>
    <t>QĐ 1237 ngày 15/11/2017 ( STT 24)</t>
  </si>
  <si>
    <t>QĐ 1237 ngày 15/11/2017 ( STT23)</t>
  </si>
  <si>
    <t>QĐ 1237 ngày 15/11/2017 ( STT69)</t>
  </si>
  <si>
    <t>QĐ 1237 ngày 15/11/2017 ( STT135)</t>
  </si>
  <si>
    <t>QĐ 1237 ngày 15/11/2017 ( STT127)</t>
  </si>
  <si>
    <t>QĐ 1237 ngày 15/11/2017 ( STT107)</t>
  </si>
  <si>
    <t>QĐ 1237 ngày 15/11/2017 ( STT129)</t>
  </si>
  <si>
    <t>QĐ 1237 ngày 15/11/2017 ( STT128)</t>
  </si>
  <si>
    <t>QĐ 1237 ngày 15/11/2017 ( STT110)</t>
  </si>
  <si>
    <t>QĐ 1237 ngày 15/11/2017 ( STT123)</t>
  </si>
  <si>
    <t>QĐ 1237 ngày 15/11/2017 ( STT124)</t>
  </si>
  <si>
    <t>QĐ 1237 ngày 15/11/2017 ( STT112)</t>
  </si>
  <si>
    <t>QĐ 1237 ngày 15/11/2017 ( STT111)</t>
  </si>
  <si>
    <t>QĐ 1237 ngày 15/11/2017 ( STT114)</t>
  </si>
  <si>
    <t>QĐ 1237 ngày 15/11/2017 ( STT113)</t>
  </si>
  <si>
    <t>QĐ 1237 ngày 15/11/2017 ( STT101)</t>
  </si>
  <si>
    <t>QĐ 1237 ngày 15/11/2017 ( STT102)</t>
  </si>
  <si>
    <t>QĐ 1237 ngày 15/11/2017 ( STT5)</t>
  </si>
  <si>
    <t>QĐ 1237 ngày 15/11/2017 ( STT6)</t>
  </si>
  <si>
    <t>QĐ 1237 ngày 15/11/2017 ( STT7)</t>
  </si>
  <si>
    <t>QĐ 1237 ngày 15/11/2017 ( STT4)</t>
  </si>
  <si>
    <t>QĐ 1237 ngày 15/11/2017 ( STT8)</t>
  </si>
  <si>
    <t>QĐ 1237 ngày 15/11/2017 ( STT9)</t>
  </si>
  <si>
    <t>QĐ 1237 ngày 15/11/2017 ( STT122)</t>
  </si>
  <si>
    <t>QĐ 1237 ngày 15/11/2017 ( STT72)</t>
  </si>
  <si>
    <t>QĐ 1237 ngày 15/11/2017 ( STT132)</t>
  </si>
  <si>
    <t>QĐ 1237 ngày 15/11/2017 ( STT31)</t>
  </si>
  <si>
    <t>QĐ 1237 ngày 15/11/2017 ( STT98)</t>
  </si>
  <si>
    <t>QĐ 1237 ngày 15/11/2017 ( STT130)</t>
  </si>
  <si>
    <t>QĐ 1237 ngày 15/11/2017 ( STT94)</t>
  </si>
  <si>
    <t>QĐ 1237 ngày 15/11/2017 ( STT93)</t>
  </si>
  <si>
    <t>QĐ 1237 ngày 15/11/2017 ( STT99)</t>
  </si>
  <si>
    <t>QĐ 1237 ngày 15/11/2017 ( STT63)</t>
  </si>
  <si>
    <t>QĐ 1237 ngày 15/11/2017 ( STT62)</t>
  </si>
  <si>
    <t>QĐ 1237 ngày 15/11/2017 ( STT64)</t>
  </si>
  <si>
    <t>QĐ 1237 ngày 15/11/2017 ( STT77)</t>
  </si>
  <si>
    <t>QĐ 1237 ngày 15/11/2017 ( STT100)</t>
  </si>
  <si>
    <t>Stt</t>
  </si>
  <si>
    <t>BẢNG THỐNG KÊ DIỆN TÍCH, LOẠI ĐẤT, CHỦ SỬ DỤNG ĐẤT THU HỒI THỰC HIỆN DỰ ÁN
ĐẦU TƯ XÂY DỰNG VÀ KINH DOANH KẾT CẤU HẠ TẦNG KHU CÔNG NGHIỆP PHÚC SƠN, TỈNH BẮC GIANG
Địa điểm: Thôn Me Điền, xã Lam Cốt, huyện Tân Yên (Đợt 1)</t>
  </si>
  <si>
    <t>(Kèm theo Thông báo số: 119/TB-UBND ngày 22/4/2024 của Ủy ban nhân dân huyện Tân 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</si>
</sst>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m/d;@"/>
  </numFmts>
  <fonts count="20">
    <font>
      <sz val="11"/>
      <color theme="1"/>
      <name val="Calibri"/>
      <family val="2"/>
      <scheme val="minor"/>
    </font>
    <font>
      <b/>
      <sz val="12"/>
      <name val="Times New Roman"/>
      <family val="1"/>
    </font>
    <font>
      <sz val="11"/>
      <color theme="1"/>
      <name val="Calibri"/>
      <family val="2"/>
      <scheme val="minor"/>
    </font>
    <font>
      <i/>
      <sz val="12"/>
      <color theme="1"/>
      <name val="Times New Roman"/>
      <family val="1"/>
    </font>
    <font>
      <sz val="12"/>
      <name val=".VnArial"/>
      <family val="2"/>
    </font>
    <font>
      <sz val="11"/>
      <color indexed="8"/>
      <name val="Calibri"/>
      <family val="2"/>
    </font>
    <font>
      <sz val="10"/>
      <color indexed="8"/>
      <name val="Arial"/>
      <family val="2"/>
    </font>
    <font>
      <b/>
      <sz val="11"/>
      <name val="Times New Roman"/>
      <family val="1"/>
    </font>
    <font>
      <b/>
      <sz val="13"/>
      <color theme="1"/>
      <name val="Times New Roman"/>
      <family val="1"/>
      <charset val="163"/>
    </font>
    <font>
      <sz val="13"/>
      <color theme="1"/>
      <name val="Times New Roman"/>
      <family val="1"/>
    </font>
    <font>
      <sz val="13"/>
      <color theme="1"/>
      <name val="Calibri"/>
      <family val="2"/>
      <scheme val="minor"/>
    </font>
    <font>
      <b/>
      <i/>
      <sz val="13"/>
      <name val="Times New Roman"/>
      <family val="1"/>
    </font>
    <font>
      <sz val="13"/>
      <color rgb="FFFF0000"/>
      <name val="Times New Roman"/>
      <family val="1"/>
    </font>
    <font>
      <b/>
      <sz val="13"/>
      <color theme="1"/>
      <name val="Times New Roman"/>
      <family val="1"/>
    </font>
    <font>
      <sz val="9"/>
      <color theme="1"/>
      <name val="Times New Roman"/>
      <family val="1"/>
    </font>
    <font>
      <b/>
      <sz val="10"/>
      <color theme="1"/>
      <name val="Times New Roman"/>
      <family val="1"/>
    </font>
    <font>
      <sz val="10"/>
      <color theme="1"/>
      <name val="Times New Roman"/>
      <family val="1"/>
    </font>
    <font>
      <sz val="11"/>
      <color theme="1"/>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auto="1"/>
      </right>
      <top/>
      <bottom style="dotted">
        <color auto="1"/>
      </bottom>
      <diagonal/>
    </border>
    <border>
      <left/>
      <right style="thin">
        <color auto="1"/>
      </right>
      <top style="dotted">
        <color auto="1"/>
      </top>
      <bottom/>
      <diagonal/>
    </border>
  </borders>
  <cellStyleXfs count="8">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5" fillId="0" borderId="0"/>
    <xf numFmtId="0" fontId="6" fillId="0" borderId="0"/>
    <xf numFmtId="43" fontId="4" fillId="0" borderId="0" applyFont="0" applyFill="0" applyBorder="0" applyAlignment="0" applyProtection="0"/>
    <xf numFmtId="0" fontId="6" fillId="0" borderId="0"/>
  </cellStyleXfs>
  <cellXfs count="76">
    <xf numFmtId="0" fontId="0" fillId="0" borderId="0" xfId="0"/>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10" fillId="2" borderId="0" xfId="0" applyFont="1" applyFill="1" applyBorder="1"/>
    <xf numFmtId="0" fontId="11"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9" fillId="2" borderId="5" xfId="0" applyFont="1" applyFill="1" applyBorder="1" applyAlignment="1">
      <alignment vertical="center"/>
    </xf>
    <xf numFmtId="4" fontId="14" fillId="2" borderId="0" xfId="0" applyNumberFormat="1" applyFont="1" applyFill="1" applyBorder="1" applyAlignment="1">
      <alignment vertical="center" wrapText="1"/>
    </xf>
    <xf numFmtId="2" fontId="9" fillId="2" borderId="0" xfId="0" applyNumberFormat="1" applyFont="1" applyFill="1" applyBorder="1" applyAlignment="1">
      <alignment vertical="center"/>
    </xf>
    <xf numFmtId="0" fontId="12" fillId="2" borderId="0" xfId="0" applyFont="1" applyFill="1" applyBorder="1" applyAlignment="1">
      <alignment vertical="center"/>
    </xf>
    <xf numFmtId="0" fontId="9" fillId="2" borderId="6" xfId="0" applyFont="1" applyFill="1" applyBorder="1" applyAlignment="1">
      <alignment vertical="center"/>
    </xf>
    <xf numFmtId="165" fontId="13" fillId="2" borderId="1" xfId="0" applyNumberFormat="1" applyFont="1" applyFill="1" applyBorder="1" applyAlignment="1">
      <alignment horizontal="center" vertical="center"/>
    </xf>
    <xf numFmtId="165" fontId="15" fillId="2" borderId="1" xfId="1"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0" fontId="9" fillId="2" borderId="0" xfId="0" applyFont="1" applyFill="1" applyBorder="1" applyAlignment="1">
      <alignment horizontal="left" vertical="center"/>
    </xf>
    <xf numFmtId="165" fontId="9" fillId="2" borderId="0" xfId="0" applyNumberFormat="1" applyFont="1" applyFill="1" applyBorder="1" applyAlignment="1">
      <alignment horizontal="center" vertical="center"/>
    </xf>
    <xf numFmtId="2" fontId="16" fillId="2" borderId="0" xfId="0" applyNumberFormat="1" applyFont="1" applyFill="1" applyBorder="1" applyAlignment="1">
      <alignment vertical="center"/>
    </xf>
    <xf numFmtId="0" fontId="17"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14" fontId="18" fillId="2" borderId="1" xfId="0" applyNumberFormat="1" applyFont="1" applyFill="1" applyBorder="1" applyAlignment="1">
      <alignment horizontal="center" vertical="center"/>
    </xf>
    <xf numFmtId="0" fontId="18" fillId="2" borderId="1" xfId="0" applyFont="1" applyFill="1" applyBorder="1" applyAlignment="1">
      <alignment vertical="center"/>
    </xf>
    <xf numFmtId="166" fontId="18" fillId="2" borderId="1" xfId="0" applyNumberFormat="1" applyFont="1" applyFill="1" applyBorder="1" applyAlignment="1">
      <alignment horizontal="center" vertical="center"/>
    </xf>
    <xf numFmtId="0" fontId="18" fillId="2" borderId="1" xfId="0" applyFont="1" applyFill="1" applyBorder="1" applyAlignment="1">
      <alignment horizontal="left" vertical="center"/>
    </xf>
    <xf numFmtId="0" fontId="18" fillId="2" borderId="1" xfId="0" applyFont="1" applyFill="1" applyBorder="1" applyAlignment="1">
      <alignment vertical="center" wrapText="1"/>
    </xf>
    <xf numFmtId="164"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6" fontId="18" fillId="2" borderId="1" xfId="0" applyNumberFormat="1" applyFont="1" applyFill="1" applyBorder="1" applyAlignment="1">
      <alignment horizontal="center" vertical="center"/>
    </xf>
    <xf numFmtId="4" fontId="18" fillId="2" borderId="1" xfId="0" applyNumberFormat="1" applyFont="1" applyFill="1" applyBorder="1" applyAlignment="1">
      <alignment horizontal="left" vertical="center" wrapText="1"/>
    </xf>
    <xf numFmtId="166" fontId="18" fillId="2" borderId="1" xfId="0"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0"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vertical="center"/>
    </xf>
    <xf numFmtId="0" fontId="18" fillId="2" borderId="0" xfId="0" applyFont="1" applyFill="1" applyBorder="1" applyAlignment="1">
      <alignment vertical="center"/>
    </xf>
    <xf numFmtId="0" fontId="19" fillId="2" borderId="1" xfId="0" applyFont="1" applyFill="1" applyBorder="1" applyAlignment="1">
      <alignment vertical="center" wrapText="1"/>
    </xf>
    <xf numFmtId="164" fontId="18" fillId="2" borderId="1" xfId="0" applyNumberFormat="1" applyFont="1" applyFill="1" applyBorder="1" applyAlignment="1">
      <alignment vertical="center"/>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wrapText="1"/>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9"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9" fillId="2" borderId="0" xfId="0" applyFont="1" applyFill="1" applyBorder="1" applyAlignment="1">
      <alignment horizontal="center" vertical="center"/>
    </xf>
    <xf numFmtId="43" fontId="8" fillId="2" borderId="0" xfId="1" applyFont="1" applyFill="1" applyBorder="1" applyAlignment="1">
      <alignment horizontal="center" vertical="center" wrapText="1"/>
    </xf>
    <xf numFmtId="43" fontId="8" fillId="2" borderId="0" xfId="1" applyFont="1" applyFill="1" applyBorder="1" applyAlignment="1">
      <alignment horizontal="center" vertical="center"/>
    </xf>
    <xf numFmtId="0" fontId="3" fillId="2" borderId="0" xfId="0" applyFont="1" applyFill="1" applyBorder="1" applyAlignment="1">
      <alignment horizontal="center" vertical="center"/>
    </xf>
    <xf numFmtId="1" fontId="1" fillId="2" borderId="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165" fontId="13" fillId="2" borderId="1" xfId="0" applyNumberFormat="1" applyFont="1" applyFill="1" applyBorder="1" applyAlignment="1">
      <alignment horizontal="center" vertical="center"/>
    </xf>
    <xf numFmtId="43" fontId="18" fillId="2" borderId="1" xfId="1"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left" vertical="center"/>
    </xf>
    <xf numFmtId="0" fontId="9" fillId="2"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166" fontId="18" fillId="2" borderId="1" xfId="0" applyNumberFormat="1" applyFont="1" applyFill="1" applyBorder="1" applyAlignment="1">
      <alignment horizontal="center" vertical="center" wrapText="1"/>
    </xf>
    <xf numFmtId="166" fontId="18" fillId="2" borderId="1" xfId="0" applyNumberFormat="1" applyFont="1" applyFill="1" applyBorder="1" applyAlignment="1">
      <alignment horizontal="center" vertical="center"/>
    </xf>
    <xf numFmtId="1" fontId="1" fillId="2" borderId="4" xfId="0" applyNumberFormat="1" applyFont="1" applyFill="1" applyBorder="1" applyAlignment="1">
      <alignment horizontal="center" vertical="center" wrapText="1"/>
    </xf>
  </cellXfs>
  <cellStyles count="8">
    <cellStyle name="Comma" xfId="1" builtinId="3"/>
    <cellStyle name="Comma 2 2" xfId="6"/>
    <cellStyle name="Comma 4" xfId="3"/>
    <cellStyle name="Normal" xfId="0" builtinId="0"/>
    <cellStyle name="Normal 2" xfId="5"/>
    <cellStyle name="Normal 2 4" xfId="2"/>
    <cellStyle name="Normal 7" xfId="7"/>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4"/>
  <sheetViews>
    <sheetView tabSelected="1" zoomScaleNormal="100" workbookViewId="0">
      <pane ySplit="6" topLeftCell="A185" activePane="bottomLeft" state="frozen"/>
      <selection pane="bottomLeft" activeCell="A2" sqref="A2:Q2"/>
    </sheetView>
  </sheetViews>
  <sheetFormatPr defaultColWidth="9" defaultRowHeight="16.5"/>
  <cols>
    <col min="1" max="1" width="3.5703125" style="2" customWidth="1"/>
    <col min="2" max="2" width="22.140625" style="14" customWidth="1"/>
    <col min="3" max="3" width="10" style="2" customWidth="1"/>
    <col min="4" max="4" width="6.140625" style="2" customWidth="1"/>
    <col min="5" max="5" width="7.42578125" style="2" customWidth="1"/>
    <col min="6" max="6" width="11" style="2" customWidth="1"/>
    <col min="7" max="7" width="4.5703125" style="2" customWidth="1"/>
    <col min="8" max="8" width="9" style="2" customWidth="1"/>
    <col min="9" max="9" width="9.140625" style="2" customWidth="1"/>
    <col min="10" max="10" width="10" style="2" customWidth="1"/>
    <col min="11" max="11" width="7" style="2" customWidth="1"/>
    <col min="12" max="12" width="9.85546875" style="2" customWidth="1"/>
    <col min="13" max="13" width="9.140625" style="1" customWidth="1"/>
    <col min="14" max="14" width="13.5703125" style="2" customWidth="1"/>
    <col min="15" max="16" width="8.7109375" style="2" customWidth="1"/>
    <col min="17" max="17" width="37.140625" style="2" customWidth="1"/>
    <col min="18" max="18" width="9" style="1"/>
    <col min="19" max="19" width="24" style="1" customWidth="1"/>
    <col min="20" max="20" width="15.85546875" style="1" customWidth="1"/>
    <col min="21" max="16384" width="9" style="1"/>
  </cols>
  <sheetData>
    <row r="1" spans="1:19" ht="57" customHeight="1">
      <c r="A1" s="55" t="s">
        <v>318</v>
      </c>
      <c r="B1" s="56"/>
      <c r="C1" s="56"/>
      <c r="D1" s="56"/>
      <c r="E1" s="56"/>
      <c r="F1" s="56"/>
      <c r="G1" s="56"/>
      <c r="H1" s="56"/>
      <c r="I1" s="56"/>
      <c r="J1" s="56"/>
      <c r="K1" s="56"/>
      <c r="L1" s="56"/>
      <c r="M1" s="56"/>
      <c r="N1" s="56"/>
      <c r="O1" s="56"/>
      <c r="P1" s="56"/>
      <c r="Q1" s="56"/>
    </row>
    <row r="2" spans="1:19" ht="21" customHeight="1">
      <c r="A2" s="57" t="s">
        <v>319</v>
      </c>
      <c r="B2" s="57"/>
      <c r="C2" s="57"/>
      <c r="D2" s="57"/>
      <c r="E2" s="57"/>
      <c r="F2" s="57"/>
      <c r="G2" s="57"/>
      <c r="H2" s="57"/>
      <c r="I2" s="57"/>
      <c r="J2" s="57"/>
      <c r="K2" s="57"/>
      <c r="L2" s="57"/>
      <c r="M2" s="57"/>
      <c r="N2" s="57"/>
      <c r="O2" s="57"/>
      <c r="P2" s="57"/>
      <c r="Q2" s="57"/>
    </row>
    <row r="3" spans="1:19" s="3" customFormat="1" ht="35.25" customHeight="1">
      <c r="A3" s="64" t="s">
        <v>317</v>
      </c>
      <c r="B3" s="64" t="s">
        <v>12</v>
      </c>
      <c r="C3" s="64" t="s">
        <v>11</v>
      </c>
      <c r="D3" s="58" t="s">
        <v>1</v>
      </c>
      <c r="E3" s="58"/>
      <c r="F3" s="58"/>
      <c r="G3" s="58" t="s">
        <v>2</v>
      </c>
      <c r="H3" s="58"/>
      <c r="I3" s="58"/>
      <c r="J3" s="58"/>
      <c r="K3" s="64" t="s">
        <v>3</v>
      </c>
      <c r="L3" s="58" t="s">
        <v>4</v>
      </c>
      <c r="M3" s="58"/>
      <c r="N3" s="58"/>
      <c r="O3" s="59" t="s">
        <v>170</v>
      </c>
      <c r="P3" s="61" t="s">
        <v>64</v>
      </c>
      <c r="Q3" s="61" t="s">
        <v>0</v>
      </c>
    </row>
    <row r="4" spans="1:19" s="3" customFormat="1" ht="31.5" customHeight="1">
      <c r="A4" s="65"/>
      <c r="B4" s="65"/>
      <c r="C4" s="65"/>
      <c r="D4" s="59" t="s">
        <v>5</v>
      </c>
      <c r="E4" s="59" t="s">
        <v>6</v>
      </c>
      <c r="F4" s="59" t="s">
        <v>7</v>
      </c>
      <c r="G4" s="59" t="s">
        <v>5</v>
      </c>
      <c r="H4" s="59" t="s">
        <v>6</v>
      </c>
      <c r="I4" s="59" t="s">
        <v>7</v>
      </c>
      <c r="J4" s="59" t="s">
        <v>8</v>
      </c>
      <c r="K4" s="65"/>
      <c r="L4" s="59" t="s">
        <v>167</v>
      </c>
      <c r="M4" s="59" t="s">
        <v>168</v>
      </c>
      <c r="N4" s="59" t="s">
        <v>169</v>
      </c>
      <c r="O4" s="75"/>
      <c r="P4" s="62"/>
      <c r="Q4" s="62"/>
    </row>
    <row r="5" spans="1:19" s="3" customFormat="1" ht="40.5" customHeight="1">
      <c r="A5" s="66"/>
      <c r="B5" s="66"/>
      <c r="C5" s="66"/>
      <c r="D5" s="60"/>
      <c r="E5" s="60"/>
      <c r="F5" s="60"/>
      <c r="G5" s="60"/>
      <c r="H5" s="60"/>
      <c r="I5" s="60"/>
      <c r="J5" s="60"/>
      <c r="K5" s="66"/>
      <c r="L5" s="60"/>
      <c r="M5" s="60"/>
      <c r="N5" s="60"/>
      <c r="O5" s="60"/>
      <c r="P5" s="63"/>
      <c r="Q5" s="63"/>
    </row>
    <row r="6" spans="1:19" s="3" customFormat="1" ht="17.25">
      <c r="A6" s="4">
        <v>1</v>
      </c>
      <c r="B6" s="5">
        <v>2</v>
      </c>
      <c r="C6" s="4">
        <v>3</v>
      </c>
      <c r="D6" s="5">
        <v>4</v>
      </c>
      <c r="E6" s="4">
        <v>5</v>
      </c>
      <c r="F6" s="5">
        <v>6</v>
      </c>
      <c r="G6" s="4">
        <v>7</v>
      </c>
      <c r="H6" s="5">
        <v>8</v>
      </c>
      <c r="I6" s="4">
        <v>9</v>
      </c>
      <c r="J6" s="5">
        <v>10</v>
      </c>
      <c r="K6" s="4">
        <v>11</v>
      </c>
      <c r="L6" s="5">
        <v>12</v>
      </c>
      <c r="M6" s="5">
        <v>14</v>
      </c>
      <c r="N6" s="4">
        <v>15</v>
      </c>
      <c r="O6" s="4"/>
      <c r="P6" s="5">
        <v>16</v>
      </c>
      <c r="Q6" s="4">
        <v>17</v>
      </c>
    </row>
    <row r="7" spans="1:19" ht="31.5" customHeight="1">
      <c r="A7" s="40">
        <v>1</v>
      </c>
      <c r="B7" s="45" t="s">
        <v>149</v>
      </c>
      <c r="C7" s="18" t="s">
        <v>61</v>
      </c>
      <c r="D7" s="18">
        <v>55</v>
      </c>
      <c r="E7" s="18">
        <v>1</v>
      </c>
      <c r="F7" s="18">
        <v>885.2</v>
      </c>
      <c r="G7" s="18">
        <v>13</v>
      </c>
      <c r="H7" s="19" t="s">
        <v>115</v>
      </c>
      <c r="I7" s="18"/>
      <c r="J7" s="18">
        <v>810</v>
      </c>
      <c r="K7" s="18" t="s">
        <v>9</v>
      </c>
      <c r="L7" s="18">
        <f t="shared" ref="L7:L12" si="0">+F7</f>
        <v>885.2</v>
      </c>
      <c r="M7" s="20"/>
      <c r="N7" s="18">
        <f t="shared" ref="N7:N69" si="1">+L7+M7</f>
        <v>885.2</v>
      </c>
      <c r="O7" s="18"/>
      <c r="P7" s="18"/>
      <c r="Q7" s="43" t="s">
        <v>150</v>
      </c>
      <c r="R7" s="1">
        <v>1</v>
      </c>
      <c r="S7" s="1" t="s">
        <v>159</v>
      </c>
    </row>
    <row r="8" spans="1:19" ht="31.5" customHeight="1">
      <c r="A8" s="40"/>
      <c r="B8" s="47"/>
      <c r="C8" s="18" t="s">
        <v>61</v>
      </c>
      <c r="D8" s="18">
        <v>55</v>
      </c>
      <c r="E8" s="18">
        <v>115</v>
      </c>
      <c r="F8" s="18">
        <v>733.1</v>
      </c>
      <c r="G8" s="18">
        <v>13</v>
      </c>
      <c r="H8" s="21">
        <v>45293</v>
      </c>
      <c r="I8" s="18"/>
      <c r="J8" s="18">
        <v>750</v>
      </c>
      <c r="K8" s="18" t="s">
        <v>9</v>
      </c>
      <c r="L8" s="18">
        <f t="shared" si="0"/>
        <v>733.1</v>
      </c>
      <c r="M8" s="20"/>
      <c r="N8" s="18">
        <f t="shared" si="1"/>
        <v>733.1</v>
      </c>
      <c r="O8" s="18"/>
      <c r="P8" s="18"/>
      <c r="Q8" s="42"/>
      <c r="R8" s="1">
        <v>1</v>
      </c>
    </row>
    <row r="9" spans="1:19" ht="26.25" customHeight="1">
      <c r="A9" s="40">
        <v>2</v>
      </c>
      <c r="B9" s="43" t="s">
        <v>14</v>
      </c>
      <c r="C9" s="18" t="s">
        <v>61</v>
      </c>
      <c r="D9" s="18">
        <v>55</v>
      </c>
      <c r="E9" s="18">
        <v>2</v>
      </c>
      <c r="F9" s="18">
        <v>1161.5</v>
      </c>
      <c r="G9" s="18">
        <v>55</v>
      </c>
      <c r="H9" s="18">
        <v>2</v>
      </c>
      <c r="I9" s="18"/>
      <c r="J9" s="18">
        <v>1161.5</v>
      </c>
      <c r="K9" s="18" t="s">
        <v>9</v>
      </c>
      <c r="L9" s="18">
        <f t="shared" si="0"/>
        <v>1161.5</v>
      </c>
      <c r="M9" s="20"/>
      <c r="N9" s="18">
        <f t="shared" si="1"/>
        <v>1161.5</v>
      </c>
      <c r="O9" s="18"/>
      <c r="P9" s="18"/>
      <c r="Q9" s="22" t="s">
        <v>181</v>
      </c>
    </row>
    <row r="10" spans="1:19" ht="26.25" customHeight="1">
      <c r="A10" s="40"/>
      <c r="B10" s="43"/>
      <c r="C10" s="18" t="s">
        <v>61</v>
      </c>
      <c r="D10" s="18">
        <v>55</v>
      </c>
      <c r="E10" s="18">
        <v>203</v>
      </c>
      <c r="F10" s="18">
        <v>498.9</v>
      </c>
      <c r="G10" s="18">
        <v>55</v>
      </c>
      <c r="H10" s="18">
        <v>203</v>
      </c>
      <c r="I10" s="18">
        <v>498.9</v>
      </c>
      <c r="J10" s="18">
        <f>+I10</f>
        <v>498.9</v>
      </c>
      <c r="K10" s="18" t="s">
        <v>9</v>
      </c>
      <c r="L10" s="18">
        <f t="shared" si="0"/>
        <v>498.9</v>
      </c>
      <c r="M10" s="20"/>
      <c r="N10" s="18">
        <f t="shared" si="1"/>
        <v>498.9</v>
      </c>
      <c r="O10" s="18"/>
      <c r="P10" s="18"/>
      <c r="Q10" s="22" t="s">
        <v>182</v>
      </c>
      <c r="R10" s="6"/>
    </row>
    <row r="11" spans="1:19" ht="26.25" customHeight="1">
      <c r="A11" s="40"/>
      <c r="B11" s="43"/>
      <c r="C11" s="18" t="s">
        <v>61</v>
      </c>
      <c r="D11" s="18">
        <v>16</v>
      </c>
      <c r="E11" s="18">
        <v>17</v>
      </c>
      <c r="F11" s="18">
        <v>432.3</v>
      </c>
      <c r="G11" s="18">
        <v>13</v>
      </c>
      <c r="H11" s="18" t="s">
        <v>111</v>
      </c>
      <c r="I11" s="18"/>
      <c r="J11" s="18">
        <v>384</v>
      </c>
      <c r="K11" s="18" t="s">
        <v>9</v>
      </c>
      <c r="L11" s="18">
        <f t="shared" si="0"/>
        <v>432.3</v>
      </c>
      <c r="M11" s="20"/>
      <c r="N11" s="18">
        <f t="shared" si="1"/>
        <v>432.3</v>
      </c>
      <c r="O11" s="18"/>
      <c r="P11" s="18"/>
      <c r="Q11" s="22" t="s">
        <v>116</v>
      </c>
      <c r="R11" s="1">
        <v>1</v>
      </c>
    </row>
    <row r="12" spans="1:19" ht="24.75" customHeight="1">
      <c r="A12" s="40">
        <v>3</v>
      </c>
      <c r="B12" s="42" t="s">
        <v>15</v>
      </c>
      <c r="C12" s="40" t="s">
        <v>61</v>
      </c>
      <c r="D12" s="18">
        <v>55</v>
      </c>
      <c r="E12" s="18">
        <v>8</v>
      </c>
      <c r="F12" s="18">
        <v>732.5</v>
      </c>
      <c r="G12" s="18">
        <v>55</v>
      </c>
      <c r="H12" s="18">
        <v>8</v>
      </c>
      <c r="I12" s="18">
        <f>+F12</f>
        <v>732.5</v>
      </c>
      <c r="J12" s="18">
        <v>732.5</v>
      </c>
      <c r="K12" s="18" t="s">
        <v>9</v>
      </c>
      <c r="L12" s="18">
        <f t="shared" si="0"/>
        <v>732.5</v>
      </c>
      <c r="M12" s="20"/>
      <c r="N12" s="18">
        <f t="shared" si="1"/>
        <v>732.5</v>
      </c>
      <c r="O12" s="18"/>
      <c r="P12" s="18"/>
      <c r="Q12" s="22" t="s">
        <v>183</v>
      </c>
    </row>
    <row r="13" spans="1:19" ht="24.75" customHeight="1">
      <c r="A13" s="40"/>
      <c r="B13" s="42"/>
      <c r="C13" s="40"/>
      <c r="D13" s="18">
        <v>55</v>
      </c>
      <c r="E13" s="18">
        <v>139</v>
      </c>
      <c r="F13" s="18">
        <v>1486.7</v>
      </c>
      <c r="G13" s="18">
        <v>55</v>
      </c>
      <c r="H13" s="18">
        <v>139</v>
      </c>
      <c r="I13" s="18">
        <f t="shared" ref="I13:I19" si="2">+F13</f>
        <v>1486.7</v>
      </c>
      <c r="J13" s="18">
        <v>1486.7</v>
      </c>
      <c r="K13" s="18" t="s">
        <v>9</v>
      </c>
      <c r="L13" s="18">
        <f t="shared" ref="L13:L98" si="3">+F13</f>
        <v>1486.7</v>
      </c>
      <c r="M13" s="20"/>
      <c r="N13" s="18">
        <f t="shared" si="1"/>
        <v>1486.7</v>
      </c>
      <c r="O13" s="18"/>
      <c r="P13" s="18"/>
      <c r="Q13" s="22" t="s">
        <v>184</v>
      </c>
    </row>
    <row r="14" spans="1:19" ht="28.5" customHeight="1">
      <c r="A14" s="18">
        <v>4</v>
      </c>
      <c r="B14" s="23" t="s">
        <v>16</v>
      </c>
      <c r="C14" s="18" t="s">
        <v>61</v>
      </c>
      <c r="D14" s="18">
        <v>55</v>
      </c>
      <c r="E14" s="18">
        <v>7</v>
      </c>
      <c r="F14" s="18">
        <v>675</v>
      </c>
      <c r="G14" s="18">
        <v>55</v>
      </c>
      <c r="H14" s="18">
        <v>7</v>
      </c>
      <c r="I14" s="18">
        <f t="shared" si="2"/>
        <v>675</v>
      </c>
      <c r="J14" s="18">
        <v>675</v>
      </c>
      <c r="K14" s="18" t="s">
        <v>9</v>
      </c>
      <c r="L14" s="18">
        <f t="shared" si="3"/>
        <v>675</v>
      </c>
      <c r="M14" s="20"/>
      <c r="N14" s="18">
        <f t="shared" si="1"/>
        <v>675</v>
      </c>
      <c r="O14" s="18"/>
      <c r="P14" s="18"/>
      <c r="Q14" s="22" t="s">
        <v>185</v>
      </c>
    </row>
    <row r="15" spans="1:19" ht="28.5" customHeight="1">
      <c r="A15" s="18">
        <v>5</v>
      </c>
      <c r="B15" s="20" t="s">
        <v>17</v>
      </c>
      <c r="C15" s="18" t="s">
        <v>61</v>
      </c>
      <c r="D15" s="18">
        <v>55</v>
      </c>
      <c r="E15" s="18">
        <v>6</v>
      </c>
      <c r="F15" s="18">
        <v>702.7</v>
      </c>
      <c r="G15" s="20">
        <v>55</v>
      </c>
      <c r="H15" s="18">
        <v>6</v>
      </c>
      <c r="I15" s="18">
        <f>+F15</f>
        <v>702.7</v>
      </c>
      <c r="J15" s="20">
        <v>702.7</v>
      </c>
      <c r="K15" s="18" t="s">
        <v>9</v>
      </c>
      <c r="L15" s="18">
        <f t="shared" si="3"/>
        <v>702.7</v>
      </c>
      <c r="M15" s="20"/>
      <c r="N15" s="18">
        <f t="shared" si="1"/>
        <v>702.7</v>
      </c>
      <c r="O15" s="18"/>
      <c r="P15" s="18"/>
      <c r="Q15" s="22" t="s">
        <v>186</v>
      </c>
    </row>
    <row r="16" spans="1:19" ht="39.75" customHeight="1">
      <c r="A16" s="18">
        <v>6</v>
      </c>
      <c r="B16" s="23" t="s">
        <v>83</v>
      </c>
      <c r="C16" s="18" t="s">
        <v>61</v>
      </c>
      <c r="D16" s="18">
        <v>55</v>
      </c>
      <c r="E16" s="18">
        <v>11</v>
      </c>
      <c r="F16" s="18">
        <v>726.4</v>
      </c>
      <c r="G16" s="20">
        <v>55</v>
      </c>
      <c r="H16" s="18">
        <v>11</v>
      </c>
      <c r="I16" s="18">
        <f t="shared" si="2"/>
        <v>726.4</v>
      </c>
      <c r="J16" s="20">
        <v>726.4</v>
      </c>
      <c r="K16" s="18" t="s">
        <v>9</v>
      </c>
      <c r="L16" s="18">
        <f t="shared" si="3"/>
        <v>726.4</v>
      </c>
      <c r="M16" s="20"/>
      <c r="N16" s="18">
        <f t="shared" si="1"/>
        <v>726.4</v>
      </c>
      <c r="O16" s="18"/>
      <c r="P16" s="18"/>
      <c r="Q16" s="22" t="s">
        <v>187</v>
      </c>
    </row>
    <row r="17" spans="1:20" ht="37.5" customHeight="1">
      <c r="A17" s="18">
        <v>7</v>
      </c>
      <c r="B17" s="23" t="s">
        <v>99</v>
      </c>
      <c r="C17" s="18" t="s">
        <v>61</v>
      </c>
      <c r="D17" s="18">
        <v>55</v>
      </c>
      <c r="E17" s="18">
        <v>9</v>
      </c>
      <c r="F17" s="18">
        <v>782.9</v>
      </c>
      <c r="G17" s="18">
        <v>55</v>
      </c>
      <c r="H17" s="18">
        <v>9</v>
      </c>
      <c r="I17" s="18">
        <f>+F17</f>
        <v>782.9</v>
      </c>
      <c r="J17" s="18">
        <v>782.9</v>
      </c>
      <c r="K17" s="18" t="s">
        <v>9</v>
      </c>
      <c r="L17" s="18">
        <f t="shared" si="3"/>
        <v>782.9</v>
      </c>
      <c r="M17" s="20"/>
      <c r="N17" s="18">
        <f t="shared" si="1"/>
        <v>782.9</v>
      </c>
      <c r="O17" s="18"/>
      <c r="P17" s="18"/>
      <c r="Q17" s="22" t="s">
        <v>188</v>
      </c>
    </row>
    <row r="18" spans="1:20" ht="28.5" customHeight="1">
      <c r="A18" s="40">
        <v>8</v>
      </c>
      <c r="B18" s="43" t="s">
        <v>100</v>
      </c>
      <c r="C18" s="40" t="s">
        <v>61</v>
      </c>
      <c r="D18" s="18">
        <v>55</v>
      </c>
      <c r="E18" s="18">
        <v>20</v>
      </c>
      <c r="F18" s="18">
        <v>759.5</v>
      </c>
      <c r="G18" s="18">
        <v>55</v>
      </c>
      <c r="H18" s="18">
        <v>20</v>
      </c>
      <c r="I18" s="18">
        <f t="shared" si="2"/>
        <v>759.5</v>
      </c>
      <c r="J18" s="18">
        <v>759.5</v>
      </c>
      <c r="K18" s="18" t="s">
        <v>9</v>
      </c>
      <c r="L18" s="18">
        <f t="shared" si="3"/>
        <v>759.5</v>
      </c>
      <c r="M18" s="20"/>
      <c r="N18" s="18">
        <f t="shared" si="1"/>
        <v>759.5</v>
      </c>
      <c r="O18" s="18"/>
      <c r="P18" s="18"/>
      <c r="Q18" s="22" t="s">
        <v>189</v>
      </c>
    </row>
    <row r="19" spans="1:20" ht="28.5" customHeight="1">
      <c r="A19" s="40"/>
      <c r="B19" s="43"/>
      <c r="C19" s="40"/>
      <c r="D19" s="18">
        <v>55</v>
      </c>
      <c r="E19" s="18">
        <v>137</v>
      </c>
      <c r="F19" s="18">
        <v>1091.7</v>
      </c>
      <c r="G19" s="18">
        <v>55</v>
      </c>
      <c r="H19" s="18">
        <v>137</v>
      </c>
      <c r="I19" s="24">
        <f t="shared" si="2"/>
        <v>1091.7</v>
      </c>
      <c r="J19" s="18">
        <v>1091.7</v>
      </c>
      <c r="K19" s="18" t="s">
        <v>9</v>
      </c>
      <c r="L19" s="18">
        <f>+F19</f>
        <v>1091.7</v>
      </c>
      <c r="M19" s="20"/>
      <c r="N19" s="18">
        <f t="shared" si="1"/>
        <v>1091.7</v>
      </c>
      <c r="O19" s="18"/>
      <c r="P19" s="18"/>
      <c r="Q19" s="22" t="s">
        <v>190</v>
      </c>
      <c r="R19" s="7"/>
    </row>
    <row r="20" spans="1:20" ht="28.5" customHeight="1">
      <c r="A20" s="40"/>
      <c r="B20" s="43"/>
      <c r="C20" s="40"/>
      <c r="D20" s="18">
        <v>55</v>
      </c>
      <c r="E20" s="18">
        <v>150</v>
      </c>
      <c r="F20" s="18">
        <v>681.7</v>
      </c>
      <c r="G20" s="18">
        <v>55</v>
      </c>
      <c r="H20" s="18">
        <v>150</v>
      </c>
      <c r="I20" s="18">
        <f>+F20</f>
        <v>681.7</v>
      </c>
      <c r="J20" s="18">
        <v>681.7</v>
      </c>
      <c r="K20" s="18" t="s">
        <v>9</v>
      </c>
      <c r="L20" s="18">
        <f t="shared" si="3"/>
        <v>681.7</v>
      </c>
      <c r="M20" s="20"/>
      <c r="N20" s="18">
        <f t="shared" si="1"/>
        <v>681.7</v>
      </c>
      <c r="O20" s="18"/>
      <c r="P20" s="18"/>
      <c r="Q20" s="22" t="s">
        <v>191</v>
      </c>
    </row>
    <row r="21" spans="1:20" ht="36.75" customHeight="1">
      <c r="A21" s="40"/>
      <c r="B21" s="43"/>
      <c r="C21" s="40"/>
      <c r="D21" s="18">
        <v>55</v>
      </c>
      <c r="E21" s="18">
        <v>214</v>
      </c>
      <c r="F21" s="18">
        <v>501.6</v>
      </c>
      <c r="G21" s="18">
        <v>55</v>
      </c>
      <c r="H21" s="18">
        <v>214</v>
      </c>
      <c r="I21" s="18">
        <v>501.6</v>
      </c>
      <c r="J21" s="20"/>
      <c r="K21" s="18" t="s">
        <v>9</v>
      </c>
      <c r="L21" s="18"/>
      <c r="M21" s="20">
        <f>+F21</f>
        <v>501.6</v>
      </c>
      <c r="N21" s="18">
        <f t="shared" si="1"/>
        <v>501.6</v>
      </c>
      <c r="O21" s="18"/>
      <c r="P21" s="18"/>
      <c r="Q21" s="22" t="s">
        <v>117</v>
      </c>
    </row>
    <row r="22" spans="1:20" ht="37.5" customHeight="1">
      <c r="A22" s="40"/>
      <c r="B22" s="43"/>
      <c r="C22" s="40"/>
      <c r="D22" s="18">
        <v>55</v>
      </c>
      <c r="E22" s="18">
        <v>28</v>
      </c>
      <c r="F22" s="18">
        <v>1400</v>
      </c>
      <c r="G22" s="18">
        <v>55</v>
      </c>
      <c r="H22" s="18">
        <v>28</v>
      </c>
      <c r="I22" s="18">
        <v>1400</v>
      </c>
      <c r="J22" s="20"/>
      <c r="K22" s="18" t="s">
        <v>9</v>
      </c>
      <c r="L22" s="18"/>
      <c r="M22" s="20">
        <f>+F22-L23</f>
        <v>284</v>
      </c>
      <c r="N22" s="18">
        <f t="shared" si="1"/>
        <v>284</v>
      </c>
      <c r="O22" s="18"/>
      <c r="P22" s="18"/>
      <c r="Q22" s="22" t="s">
        <v>117</v>
      </c>
    </row>
    <row r="23" spans="1:20" ht="28.5" customHeight="1">
      <c r="A23" s="40">
        <v>9</v>
      </c>
      <c r="B23" s="43" t="s">
        <v>95</v>
      </c>
      <c r="C23" s="40" t="s">
        <v>61</v>
      </c>
      <c r="D23" s="18">
        <v>55</v>
      </c>
      <c r="E23" s="18">
        <v>28</v>
      </c>
      <c r="F23" s="18">
        <v>1400</v>
      </c>
      <c r="G23" s="25">
        <v>13</v>
      </c>
      <c r="H23" s="26" t="s">
        <v>118</v>
      </c>
      <c r="I23" s="20"/>
      <c r="J23" s="20">
        <v>1116</v>
      </c>
      <c r="K23" s="18" t="s">
        <v>9</v>
      </c>
      <c r="L23" s="18">
        <v>1116</v>
      </c>
      <c r="M23" s="20"/>
      <c r="N23" s="18">
        <f t="shared" si="1"/>
        <v>1116</v>
      </c>
      <c r="O23" s="18"/>
      <c r="P23" s="18"/>
      <c r="Q23" s="27" t="s">
        <v>119</v>
      </c>
      <c r="R23" s="1" t="s">
        <v>160</v>
      </c>
    </row>
    <row r="24" spans="1:20" ht="28.5" customHeight="1">
      <c r="A24" s="40"/>
      <c r="B24" s="43"/>
      <c r="C24" s="40"/>
      <c r="D24" s="18">
        <v>55</v>
      </c>
      <c r="E24" s="18">
        <v>204</v>
      </c>
      <c r="F24" s="18">
        <v>743.3</v>
      </c>
      <c r="G24" s="18">
        <v>55</v>
      </c>
      <c r="H24" s="18">
        <v>204</v>
      </c>
      <c r="I24" s="18">
        <f>+F24</f>
        <v>743.3</v>
      </c>
      <c r="J24" s="18">
        <v>743.3</v>
      </c>
      <c r="K24" s="18" t="s">
        <v>9</v>
      </c>
      <c r="L24" s="18">
        <f>+F24</f>
        <v>743.3</v>
      </c>
      <c r="M24" s="20"/>
      <c r="N24" s="18">
        <f t="shared" si="1"/>
        <v>743.3</v>
      </c>
      <c r="O24" s="18"/>
      <c r="P24" s="18"/>
      <c r="Q24" s="22" t="s">
        <v>192</v>
      </c>
    </row>
    <row r="25" spans="1:20" ht="28.5" customHeight="1">
      <c r="A25" s="40"/>
      <c r="B25" s="43"/>
      <c r="C25" s="40"/>
      <c r="D25" s="18">
        <v>55</v>
      </c>
      <c r="E25" s="18">
        <v>167</v>
      </c>
      <c r="F25" s="18">
        <v>361.1</v>
      </c>
      <c r="G25" s="18">
        <v>55</v>
      </c>
      <c r="H25" s="18">
        <v>167</v>
      </c>
      <c r="I25" s="18">
        <f t="shared" ref="I25:I30" si="4">+F25</f>
        <v>361.1</v>
      </c>
      <c r="J25" s="18">
        <v>361.1</v>
      </c>
      <c r="K25" s="18" t="s">
        <v>9</v>
      </c>
      <c r="L25" s="18">
        <f>+F25</f>
        <v>361.1</v>
      </c>
      <c r="M25" s="20"/>
      <c r="N25" s="18">
        <f t="shared" si="1"/>
        <v>361.1</v>
      </c>
      <c r="O25" s="18"/>
      <c r="P25" s="18"/>
      <c r="Q25" s="22" t="s">
        <v>193</v>
      </c>
    </row>
    <row r="26" spans="1:20" ht="28.5" customHeight="1">
      <c r="A26" s="40">
        <v>10</v>
      </c>
      <c r="B26" s="42" t="s">
        <v>18</v>
      </c>
      <c r="C26" s="40" t="s">
        <v>61</v>
      </c>
      <c r="D26" s="18">
        <v>55</v>
      </c>
      <c r="E26" s="18">
        <v>19</v>
      </c>
      <c r="F26" s="18">
        <v>862</v>
      </c>
      <c r="G26" s="18">
        <v>55</v>
      </c>
      <c r="H26" s="25">
        <v>19</v>
      </c>
      <c r="I26" s="18">
        <f t="shared" si="4"/>
        <v>862</v>
      </c>
      <c r="J26" s="25">
        <v>862</v>
      </c>
      <c r="K26" s="18" t="s">
        <v>9</v>
      </c>
      <c r="L26" s="18">
        <f t="shared" si="3"/>
        <v>862</v>
      </c>
      <c r="M26" s="20"/>
      <c r="N26" s="18">
        <f t="shared" si="1"/>
        <v>862</v>
      </c>
      <c r="O26" s="18"/>
      <c r="P26" s="18"/>
      <c r="Q26" s="22" t="s">
        <v>194</v>
      </c>
    </row>
    <row r="27" spans="1:20" ht="28.5" customHeight="1">
      <c r="A27" s="40"/>
      <c r="B27" s="42"/>
      <c r="C27" s="40"/>
      <c r="D27" s="18">
        <v>55</v>
      </c>
      <c r="E27" s="18">
        <v>101</v>
      </c>
      <c r="F27" s="18">
        <v>363.8</v>
      </c>
      <c r="G27" s="18">
        <v>55</v>
      </c>
      <c r="H27" s="25">
        <v>101</v>
      </c>
      <c r="I27" s="18">
        <f t="shared" si="4"/>
        <v>363.8</v>
      </c>
      <c r="J27" s="18">
        <v>363.8</v>
      </c>
      <c r="K27" s="18" t="s">
        <v>9</v>
      </c>
      <c r="L27" s="18">
        <f>+F27</f>
        <v>363.8</v>
      </c>
      <c r="M27" s="20"/>
      <c r="N27" s="18">
        <f t="shared" si="1"/>
        <v>363.8</v>
      </c>
      <c r="O27" s="18"/>
      <c r="P27" s="18"/>
      <c r="Q27" s="22" t="s">
        <v>194</v>
      </c>
      <c r="S27" s="1">
        <f>288+46.2</f>
        <v>334.2</v>
      </c>
      <c r="T27" s="1">
        <f>554.6-S27</f>
        <v>220.40000000000003</v>
      </c>
    </row>
    <row r="28" spans="1:20" ht="28.5" customHeight="1">
      <c r="A28" s="40"/>
      <c r="B28" s="42"/>
      <c r="C28" s="40"/>
      <c r="D28" s="18">
        <v>15</v>
      </c>
      <c r="E28" s="18">
        <v>37</v>
      </c>
      <c r="F28" s="18">
        <v>554.6</v>
      </c>
      <c r="G28" s="18">
        <v>13</v>
      </c>
      <c r="H28" s="25" t="s">
        <v>112</v>
      </c>
      <c r="I28" s="18"/>
      <c r="J28" s="25">
        <v>288</v>
      </c>
      <c r="K28" s="18" t="s">
        <v>9</v>
      </c>
      <c r="L28" s="18">
        <f>+F28</f>
        <v>554.6</v>
      </c>
      <c r="M28" s="20"/>
      <c r="N28" s="18">
        <f t="shared" si="1"/>
        <v>554.6</v>
      </c>
      <c r="O28" s="18"/>
      <c r="P28" s="18"/>
      <c r="Q28" s="22" t="s">
        <v>151</v>
      </c>
    </row>
    <row r="29" spans="1:20" ht="28.5" customHeight="1">
      <c r="A29" s="40">
        <v>11</v>
      </c>
      <c r="B29" s="43" t="s">
        <v>84</v>
      </c>
      <c r="C29" s="40" t="s">
        <v>61</v>
      </c>
      <c r="D29" s="18">
        <v>55</v>
      </c>
      <c r="E29" s="18">
        <v>21</v>
      </c>
      <c r="F29" s="18">
        <v>937.7</v>
      </c>
      <c r="G29" s="18">
        <v>55</v>
      </c>
      <c r="H29" s="25">
        <v>21</v>
      </c>
      <c r="I29" s="18">
        <f t="shared" si="4"/>
        <v>937.7</v>
      </c>
      <c r="J29" s="25">
        <v>937.7</v>
      </c>
      <c r="K29" s="18" t="s">
        <v>9</v>
      </c>
      <c r="L29" s="18">
        <f t="shared" si="3"/>
        <v>937.7</v>
      </c>
      <c r="M29" s="20"/>
      <c r="N29" s="18">
        <f t="shared" si="1"/>
        <v>937.7</v>
      </c>
      <c r="O29" s="18"/>
      <c r="P29" s="18"/>
      <c r="Q29" s="22" t="s">
        <v>195</v>
      </c>
    </row>
    <row r="30" spans="1:20" ht="28.5" customHeight="1">
      <c r="A30" s="40"/>
      <c r="B30" s="42"/>
      <c r="C30" s="40"/>
      <c r="D30" s="18">
        <v>55</v>
      </c>
      <c r="E30" s="18">
        <v>85</v>
      </c>
      <c r="F30" s="18">
        <v>768.2</v>
      </c>
      <c r="G30" s="18">
        <v>55</v>
      </c>
      <c r="H30" s="25">
        <v>85</v>
      </c>
      <c r="I30" s="18">
        <f t="shared" si="4"/>
        <v>768.2</v>
      </c>
      <c r="J30" s="25">
        <v>768.2</v>
      </c>
      <c r="K30" s="18" t="s">
        <v>9</v>
      </c>
      <c r="L30" s="18">
        <f t="shared" si="3"/>
        <v>768.2</v>
      </c>
      <c r="M30" s="20"/>
      <c r="N30" s="18">
        <f t="shared" si="1"/>
        <v>768.2</v>
      </c>
      <c r="O30" s="18"/>
      <c r="P30" s="18"/>
      <c r="Q30" s="22" t="s">
        <v>196</v>
      </c>
    </row>
    <row r="31" spans="1:20" ht="28.5" customHeight="1">
      <c r="A31" s="40"/>
      <c r="B31" s="42"/>
      <c r="C31" s="40"/>
      <c r="D31" s="18">
        <v>55</v>
      </c>
      <c r="E31" s="18">
        <v>65</v>
      </c>
      <c r="F31" s="18">
        <v>2249.9</v>
      </c>
      <c r="G31" s="18">
        <v>55</v>
      </c>
      <c r="H31" s="25">
        <v>67</v>
      </c>
      <c r="I31" s="25">
        <v>2249.9</v>
      </c>
      <c r="J31" s="25">
        <v>2249.9</v>
      </c>
      <c r="K31" s="18" t="s">
        <v>9</v>
      </c>
      <c r="L31" s="18">
        <f t="shared" si="3"/>
        <v>2249.9</v>
      </c>
      <c r="M31" s="20"/>
      <c r="N31" s="18">
        <f t="shared" si="1"/>
        <v>2249.9</v>
      </c>
      <c r="O31" s="18"/>
      <c r="P31" s="18"/>
      <c r="Q31" s="22" t="s">
        <v>197</v>
      </c>
    </row>
    <row r="32" spans="1:20" ht="28.5" customHeight="1">
      <c r="A32" s="40"/>
      <c r="B32" s="42"/>
      <c r="C32" s="40"/>
      <c r="D32" s="18">
        <v>55</v>
      </c>
      <c r="E32" s="18">
        <v>138</v>
      </c>
      <c r="F32" s="18">
        <v>1003.4</v>
      </c>
      <c r="G32" s="18">
        <v>55</v>
      </c>
      <c r="H32" s="25">
        <v>138</v>
      </c>
      <c r="I32" s="18">
        <f>+F32</f>
        <v>1003.4</v>
      </c>
      <c r="J32" s="25">
        <v>1003.4</v>
      </c>
      <c r="K32" s="18" t="s">
        <v>9</v>
      </c>
      <c r="L32" s="18">
        <f t="shared" si="3"/>
        <v>1003.4</v>
      </c>
      <c r="M32" s="20"/>
      <c r="N32" s="18">
        <f t="shared" si="1"/>
        <v>1003.4</v>
      </c>
      <c r="O32" s="18"/>
      <c r="P32" s="18"/>
      <c r="Q32" s="22" t="s">
        <v>198</v>
      </c>
    </row>
    <row r="33" spans="1:18" ht="37.5" customHeight="1">
      <c r="A33" s="40">
        <v>12</v>
      </c>
      <c r="B33" s="43" t="s">
        <v>120</v>
      </c>
      <c r="C33" s="40" t="s">
        <v>61</v>
      </c>
      <c r="D33" s="18">
        <v>55</v>
      </c>
      <c r="E33" s="18">
        <v>22</v>
      </c>
      <c r="F33" s="18">
        <v>612.5</v>
      </c>
      <c r="G33" s="18">
        <v>55</v>
      </c>
      <c r="H33" s="25">
        <v>22</v>
      </c>
      <c r="I33" s="18">
        <f>+F33</f>
        <v>612.5</v>
      </c>
      <c r="J33" s="25">
        <v>612.5</v>
      </c>
      <c r="K33" s="18" t="s">
        <v>9</v>
      </c>
      <c r="L33" s="18">
        <f t="shared" si="3"/>
        <v>612.5</v>
      </c>
      <c r="M33" s="20"/>
      <c r="N33" s="18">
        <f t="shared" si="1"/>
        <v>612.5</v>
      </c>
      <c r="O33" s="18"/>
      <c r="P33" s="18"/>
      <c r="Q33" s="22" t="s">
        <v>199</v>
      </c>
    </row>
    <row r="34" spans="1:18" ht="44.25" customHeight="1">
      <c r="A34" s="40"/>
      <c r="B34" s="42"/>
      <c r="C34" s="40"/>
      <c r="D34" s="18">
        <v>55</v>
      </c>
      <c r="E34" s="18">
        <v>32</v>
      </c>
      <c r="F34" s="18">
        <v>386.9</v>
      </c>
      <c r="G34" s="40">
        <v>13</v>
      </c>
      <c r="H34" s="73">
        <v>45386</v>
      </c>
      <c r="I34" s="52"/>
      <c r="J34" s="41">
        <v>1128</v>
      </c>
      <c r="K34" s="18" t="s">
        <v>9</v>
      </c>
      <c r="L34" s="18">
        <f t="shared" si="3"/>
        <v>386.9</v>
      </c>
      <c r="M34" s="20"/>
      <c r="N34" s="18">
        <f t="shared" si="1"/>
        <v>386.9</v>
      </c>
      <c r="O34" s="18"/>
      <c r="P34" s="18"/>
      <c r="Q34" s="22" t="s">
        <v>152</v>
      </c>
      <c r="R34" s="1">
        <v>1</v>
      </c>
    </row>
    <row r="35" spans="1:18" ht="37.5" customHeight="1">
      <c r="A35" s="40"/>
      <c r="B35" s="42"/>
      <c r="C35" s="40"/>
      <c r="D35" s="18">
        <v>7</v>
      </c>
      <c r="E35" s="18">
        <v>569</v>
      </c>
      <c r="F35" s="18">
        <v>714.7</v>
      </c>
      <c r="G35" s="40"/>
      <c r="H35" s="73"/>
      <c r="I35" s="72"/>
      <c r="J35" s="41"/>
      <c r="K35" s="18" t="s">
        <v>9</v>
      </c>
      <c r="L35" s="18">
        <f>+F35</f>
        <v>714.7</v>
      </c>
      <c r="M35" s="20"/>
      <c r="N35" s="18">
        <f t="shared" si="1"/>
        <v>714.7</v>
      </c>
      <c r="O35" s="18"/>
      <c r="P35" s="18"/>
      <c r="Q35" s="22" t="s">
        <v>152</v>
      </c>
    </row>
    <row r="36" spans="1:18" ht="44.25" customHeight="1">
      <c r="A36" s="40">
        <v>13</v>
      </c>
      <c r="B36" s="23" t="s">
        <v>85</v>
      </c>
      <c r="C36" s="18" t="s">
        <v>61</v>
      </c>
      <c r="D36" s="18">
        <v>55</v>
      </c>
      <c r="E36" s="18">
        <v>87</v>
      </c>
      <c r="F36" s="18">
        <v>589.20000000000005</v>
      </c>
      <c r="G36" s="18">
        <v>55</v>
      </c>
      <c r="H36" s="25">
        <v>87</v>
      </c>
      <c r="I36" s="18">
        <f>+F36</f>
        <v>589.20000000000005</v>
      </c>
      <c r="J36" s="25">
        <v>589.20000000000005</v>
      </c>
      <c r="K36" s="18" t="s">
        <v>9</v>
      </c>
      <c r="L36" s="18">
        <f t="shared" si="3"/>
        <v>589.20000000000005</v>
      </c>
      <c r="M36" s="20"/>
      <c r="N36" s="18">
        <f t="shared" si="1"/>
        <v>589.20000000000005</v>
      </c>
      <c r="O36" s="18"/>
      <c r="P36" s="18"/>
      <c r="Q36" s="22" t="s">
        <v>200</v>
      </c>
    </row>
    <row r="37" spans="1:18" ht="30.75" customHeight="1">
      <c r="A37" s="40"/>
      <c r="B37" s="43" t="s">
        <v>86</v>
      </c>
      <c r="C37" s="20" t="s">
        <v>61</v>
      </c>
      <c r="D37" s="18">
        <v>55</v>
      </c>
      <c r="E37" s="18">
        <v>105</v>
      </c>
      <c r="F37" s="18">
        <v>677.7</v>
      </c>
      <c r="G37" s="18">
        <v>55</v>
      </c>
      <c r="H37" s="18">
        <v>105</v>
      </c>
      <c r="I37" s="18">
        <f t="shared" ref="I37:I38" si="5">+F37</f>
        <v>677.7</v>
      </c>
      <c r="J37" s="18">
        <v>677.7</v>
      </c>
      <c r="K37" s="18" t="s">
        <v>9</v>
      </c>
      <c r="L37" s="18">
        <f>+F37</f>
        <v>677.7</v>
      </c>
      <c r="M37" s="20"/>
      <c r="N37" s="18">
        <f t="shared" si="1"/>
        <v>677.7</v>
      </c>
      <c r="O37" s="18"/>
      <c r="P37" s="18"/>
      <c r="Q37" s="22" t="s">
        <v>201</v>
      </c>
    </row>
    <row r="38" spans="1:18" ht="30.75" customHeight="1">
      <c r="A38" s="40"/>
      <c r="B38" s="42"/>
      <c r="C38" s="20" t="s">
        <v>61</v>
      </c>
      <c r="D38" s="18">
        <v>55</v>
      </c>
      <c r="E38" s="18">
        <v>88</v>
      </c>
      <c r="F38" s="18">
        <v>721.2</v>
      </c>
      <c r="G38" s="18">
        <v>55</v>
      </c>
      <c r="H38" s="18">
        <v>88</v>
      </c>
      <c r="I38" s="18">
        <f t="shared" si="5"/>
        <v>721.2</v>
      </c>
      <c r="J38" s="18">
        <v>721.2</v>
      </c>
      <c r="K38" s="18" t="s">
        <v>9</v>
      </c>
      <c r="L38" s="18">
        <f>+F38</f>
        <v>721.2</v>
      </c>
      <c r="M38" s="20"/>
      <c r="N38" s="18">
        <f t="shared" si="1"/>
        <v>721.2</v>
      </c>
      <c r="O38" s="18"/>
      <c r="P38" s="18"/>
      <c r="Q38" s="22" t="s">
        <v>202</v>
      </c>
    </row>
    <row r="39" spans="1:18" ht="35.25" customHeight="1">
      <c r="A39" s="20">
        <v>14</v>
      </c>
      <c r="B39" s="23" t="s">
        <v>89</v>
      </c>
      <c r="C39" s="18" t="s">
        <v>61</v>
      </c>
      <c r="D39" s="18">
        <v>55</v>
      </c>
      <c r="E39" s="18">
        <v>31</v>
      </c>
      <c r="F39" s="18">
        <v>877.6</v>
      </c>
      <c r="G39" s="18">
        <v>13</v>
      </c>
      <c r="H39" s="28">
        <v>45353</v>
      </c>
      <c r="I39" s="25"/>
      <c r="J39" s="25">
        <v>702</v>
      </c>
      <c r="K39" s="18" t="s">
        <v>9</v>
      </c>
      <c r="L39" s="18">
        <f t="shared" si="3"/>
        <v>877.6</v>
      </c>
      <c r="M39" s="20"/>
      <c r="N39" s="18">
        <f t="shared" si="1"/>
        <v>877.6</v>
      </c>
      <c r="O39" s="18"/>
      <c r="P39" s="18"/>
      <c r="Q39" s="22" t="s">
        <v>153</v>
      </c>
      <c r="R39" s="1">
        <v>1</v>
      </c>
    </row>
    <row r="40" spans="1:18" ht="24.75" customHeight="1">
      <c r="A40" s="40">
        <v>15</v>
      </c>
      <c r="B40" s="42" t="s">
        <v>26</v>
      </c>
      <c r="C40" s="40" t="s">
        <v>61</v>
      </c>
      <c r="D40" s="18">
        <v>55</v>
      </c>
      <c r="E40" s="18">
        <v>33</v>
      </c>
      <c r="F40" s="18">
        <v>1357.2</v>
      </c>
      <c r="G40" s="18">
        <v>55</v>
      </c>
      <c r="H40" s="25">
        <v>33</v>
      </c>
      <c r="I40" s="18">
        <f>+F40</f>
        <v>1357.2</v>
      </c>
      <c r="J40" s="25">
        <v>1357.2</v>
      </c>
      <c r="K40" s="18" t="s">
        <v>9</v>
      </c>
      <c r="L40" s="18">
        <f t="shared" si="3"/>
        <v>1357.2</v>
      </c>
      <c r="M40" s="20"/>
      <c r="N40" s="18">
        <f t="shared" si="1"/>
        <v>1357.2</v>
      </c>
      <c r="O40" s="18"/>
      <c r="P40" s="18"/>
      <c r="Q40" s="22" t="s">
        <v>203</v>
      </c>
    </row>
    <row r="41" spans="1:18" ht="24.75" customHeight="1">
      <c r="A41" s="40"/>
      <c r="B41" s="42"/>
      <c r="C41" s="40"/>
      <c r="D41" s="18">
        <v>55</v>
      </c>
      <c r="E41" s="18">
        <v>212</v>
      </c>
      <c r="F41" s="18">
        <v>794.1</v>
      </c>
      <c r="G41" s="18">
        <v>55</v>
      </c>
      <c r="H41" s="25">
        <v>206</v>
      </c>
      <c r="I41" s="18">
        <f t="shared" ref="I41:I47" si="6">+F41</f>
        <v>794.1</v>
      </c>
      <c r="J41" s="25">
        <v>794.1</v>
      </c>
      <c r="K41" s="18" t="s">
        <v>9</v>
      </c>
      <c r="L41" s="18">
        <f t="shared" si="3"/>
        <v>794.1</v>
      </c>
      <c r="M41" s="20"/>
      <c r="N41" s="18">
        <f t="shared" si="1"/>
        <v>794.1</v>
      </c>
      <c r="O41" s="18"/>
      <c r="P41" s="18"/>
      <c r="Q41" s="22" t="s">
        <v>204</v>
      </c>
    </row>
    <row r="42" spans="1:18" ht="28.5" customHeight="1">
      <c r="A42" s="40">
        <v>16</v>
      </c>
      <c r="B42" s="43" t="s">
        <v>121</v>
      </c>
      <c r="C42" s="40" t="s">
        <v>61</v>
      </c>
      <c r="D42" s="18">
        <v>55</v>
      </c>
      <c r="E42" s="18">
        <v>34</v>
      </c>
      <c r="F42" s="18">
        <v>745</v>
      </c>
      <c r="G42" s="18">
        <v>55</v>
      </c>
      <c r="H42" s="25">
        <v>34</v>
      </c>
      <c r="I42" s="18">
        <f t="shared" si="6"/>
        <v>745</v>
      </c>
      <c r="J42" s="25">
        <v>745</v>
      </c>
      <c r="K42" s="18" t="s">
        <v>9</v>
      </c>
      <c r="L42" s="18">
        <f t="shared" si="3"/>
        <v>745</v>
      </c>
      <c r="M42" s="20"/>
      <c r="N42" s="18">
        <f t="shared" si="1"/>
        <v>745</v>
      </c>
      <c r="O42" s="18"/>
      <c r="P42" s="18"/>
      <c r="Q42" s="22" t="s">
        <v>205</v>
      </c>
    </row>
    <row r="43" spans="1:18" ht="28.5" customHeight="1">
      <c r="A43" s="40"/>
      <c r="B43" s="42"/>
      <c r="C43" s="40"/>
      <c r="D43" s="18">
        <v>55</v>
      </c>
      <c r="E43" s="18">
        <v>205</v>
      </c>
      <c r="F43" s="18">
        <v>232.2</v>
      </c>
      <c r="G43" s="18">
        <v>55</v>
      </c>
      <c r="H43" s="25">
        <v>205</v>
      </c>
      <c r="I43" s="18">
        <f t="shared" si="6"/>
        <v>232.2</v>
      </c>
      <c r="J43" s="25">
        <v>232.2</v>
      </c>
      <c r="K43" s="18" t="s">
        <v>9</v>
      </c>
      <c r="L43" s="18">
        <f t="shared" si="3"/>
        <v>232.2</v>
      </c>
      <c r="M43" s="20"/>
      <c r="N43" s="18">
        <f t="shared" si="1"/>
        <v>232.2</v>
      </c>
      <c r="O43" s="18"/>
      <c r="P43" s="18"/>
      <c r="Q43" s="22" t="s">
        <v>206</v>
      </c>
    </row>
    <row r="44" spans="1:18" ht="28.5" customHeight="1">
      <c r="A44" s="40"/>
      <c r="B44" s="42"/>
      <c r="C44" s="40"/>
      <c r="D44" s="18">
        <v>55</v>
      </c>
      <c r="E44" s="18">
        <v>94</v>
      </c>
      <c r="F44" s="18">
        <v>839.8</v>
      </c>
      <c r="G44" s="18">
        <v>55</v>
      </c>
      <c r="H44" s="18">
        <v>109</v>
      </c>
      <c r="I44" s="18">
        <f t="shared" si="6"/>
        <v>839.8</v>
      </c>
      <c r="J44" s="18">
        <v>839.8</v>
      </c>
      <c r="K44" s="18" t="s">
        <v>9</v>
      </c>
      <c r="L44" s="18">
        <f>+F44</f>
        <v>839.8</v>
      </c>
      <c r="M44" s="20"/>
      <c r="N44" s="18">
        <f t="shared" si="1"/>
        <v>839.8</v>
      </c>
      <c r="O44" s="18"/>
      <c r="P44" s="18"/>
      <c r="Q44" s="22" t="s">
        <v>207</v>
      </c>
    </row>
    <row r="45" spans="1:18" ht="51" customHeight="1">
      <c r="A45" s="40"/>
      <c r="B45" s="42"/>
      <c r="C45" s="40"/>
      <c r="D45" s="18">
        <v>55</v>
      </c>
      <c r="E45" s="18">
        <v>147</v>
      </c>
      <c r="F45" s="18">
        <v>495.5</v>
      </c>
      <c r="G45" s="18">
        <v>55</v>
      </c>
      <c r="H45" s="25">
        <v>147</v>
      </c>
      <c r="I45" s="18">
        <f t="shared" si="6"/>
        <v>495.5</v>
      </c>
      <c r="J45" s="25">
        <v>495.5</v>
      </c>
      <c r="K45" s="18" t="s">
        <v>9</v>
      </c>
      <c r="L45" s="18">
        <f t="shared" si="3"/>
        <v>495.5</v>
      </c>
      <c r="M45" s="20"/>
      <c r="N45" s="18">
        <f t="shared" si="1"/>
        <v>495.5</v>
      </c>
      <c r="O45" s="18"/>
      <c r="P45" s="18"/>
      <c r="Q45" s="22" t="s">
        <v>208</v>
      </c>
    </row>
    <row r="46" spans="1:18" ht="28.5" customHeight="1">
      <c r="A46" s="49">
        <v>17</v>
      </c>
      <c r="B46" s="42" t="s">
        <v>27</v>
      </c>
      <c r="C46" s="40" t="s">
        <v>61</v>
      </c>
      <c r="D46" s="18">
        <v>55</v>
      </c>
      <c r="E46" s="18">
        <v>40</v>
      </c>
      <c r="F46" s="18">
        <v>767</v>
      </c>
      <c r="G46" s="18">
        <v>55</v>
      </c>
      <c r="H46" s="25">
        <v>40</v>
      </c>
      <c r="I46" s="18">
        <f t="shared" si="6"/>
        <v>767</v>
      </c>
      <c r="J46" s="25">
        <v>767</v>
      </c>
      <c r="K46" s="18" t="s">
        <v>9</v>
      </c>
      <c r="L46" s="18">
        <f t="shared" si="3"/>
        <v>767</v>
      </c>
      <c r="M46" s="20"/>
      <c r="N46" s="18">
        <f t="shared" si="1"/>
        <v>767</v>
      </c>
      <c r="O46" s="18"/>
      <c r="P46" s="18"/>
      <c r="Q46" s="22" t="s">
        <v>209</v>
      </c>
    </row>
    <row r="47" spans="1:18" ht="28.5" customHeight="1">
      <c r="A47" s="50"/>
      <c r="B47" s="42"/>
      <c r="C47" s="40"/>
      <c r="D47" s="18">
        <v>55</v>
      </c>
      <c r="E47" s="18">
        <v>61</v>
      </c>
      <c r="F47" s="18">
        <v>869.7</v>
      </c>
      <c r="G47" s="18">
        <v>55</v>
      </c>
      <c r="H47" s="25">
        <v>61</v>
      </c>
      <c r="I47" s="18">
        <f t="shared" si="6"/>
        <v>869.7</v>
      </c>
      <c r="J47" s="25">
        <v>869.7</v>
      </c>
      <c r="K47" s="18" t="s">
        <v>9</v>
      </c>
      <c r="L47" s="18">
        <f t="shared" si="3"/>
        <v>869.7</v>
      </c>
      <c r="M47" s="20"/>
      <c r="N47" s="18">
        <f t="shared" si="1"/>
        <v>869.7</v>
      </c>
      <c r="O47" s="18"/>
      <c r="P47" s="18"/>
      <c r="Q47" s="22" t="s">
        <v>210</v>
      </c>
    </row>
    <row r="48" spans="1:18" ht="28.5" customHeight="1">
      <c r="A48" s="51"/>
      <c r="B48" s="22" t="s">
        <v>27</v>
      </c>
      <c r="C48" s="18"/>
      <c r="D48" s="18">
        <v>55</v>
      </c>
      <c r="E48" s="18">
        <v>53</v>
      </c>
      <c r="F48" s="18">
        <v>168.7</v>
      </c>
      <c r="G48" s="18">
        <v>55</v>
      </c>
      <c r="H48" s="25">
        <v>53</v>
      </c>
      <c r="I48" s="25">
        <v>168.7</v>
      </c>
      <c r="J48" s="25"/>
      <c r="K48" s="18" t="s">
        <v>9</v>
      </c>
      <c r="L48" s="20"/>
      <c r="M48" s="18">
        <f>+F48</f>
        <v>168.7</v>
      </c>
      <c r="N48" s="18">
        <f t="shared" si="1"/>
        <v>168.7</v>
      </c>
      <c r="O48" s="18"/>
      <c r="P48" s="18"/>
      <c r="Q48" s="22" t="s">
        <v>117</v>
      </c>
    </row>
    <row r="49" spans="1:19" ht="28.5" customHeight="1">
      <c r="A49" s="49">
        <v>18</v>
      </c>
      <c r="B49" s="38" t="s">
        <v>19</v>
      </c>
      <c r="C49" s="49" t="s">
        <v>61</v>
      </c>
      <c r="D49" s="18">
        <v>55</v>
      </c>
      <c r="E49" s="18">
        <v>35</v>
      </c>
      <c r="F49" s="18">
        <v>1142.5999999999999</v>
      </c>
      <c r="G49" s="18">
        <v>55</v>
      </c>
      <c r="H49" s="25">
        <v>35</v>
      </c>
      <c r="I49" s="18">
        <f>+F49</f>
        <v>1142.5999999999999</v>
      </c>
      <c r="J49" s="25">
        <v>1142.5999999999999</v>
      </c>
      <c r="K49" s="18" t="s">
        <v>9</v>
      </c>
      <c r="L49" s="18">
        <f t="shared" si="3"/>
        <v>1142.5999999999999</v>
      </c>
      <c r="M49" s="20"/>
      <c r="N49" s="18">
        <f t="shared" si="1"/>
        <v>1142.5999999999999</v>
      </c>
      <c r="O49" s="18"/>
      <c r="P49" s="18"/>
      <c r="Q49" s="22" t="s">
        <v>211</v>
      </c>
    </row>
    <row r="50" spans="1:19" ht="28.5" customHeight="1">
      <c r="A50" s="50"/>
      <c r="B50" s="44"/>
      <c r="C50" s="50"/>
      <c r="D50" s="18">
        <v>55</v>
      </c>
      <c r="E50" s="18">
        <v>5</v>
      </c>
      <c r="F50" s="18">
        <v>1092.5999999999999</v>
      </c>
      <c r="G50" s="18">
        <v>55</v>
      </c>
      <c r="H50" s="18">
        <v>5</v>
      </c>
      <c r="I50" s="18">
        <f>+F50</f>
        <v>1092.5999999999999</v>
      </c>
      <c r="J50" s="18">
        <v>1092.5999999999999</v>
      </c>
      <c r="K50" s="18" t="s">
        <v>9</v>
      </c>
      <c r="L50" s="18">
        <f t="shared" si="3"/>
        <v>1092.5999999999999</v>
      </c>
      <c r="M50" s="20"/>
      <c r="N50" s="18">
        <f t="shared" si="1"/>
        <v>1092.5999999999999</v>
      </c>
      <c r="O50" s="18"/>
      <c r="P50" s="18"/>
      <c r="Q50" s="22" t="s">
        <v>212</v>
      </c>
    </row>
    <row r="51" spans="1:19" ht="28.5" customHeight="1">
      <c r="A51" s="50"/>
      <c r="B51" s="44"/>
      <c r="C51" s="50"/>
      <c r="D51" s="18">
        <v>55</v>
      </c>
      <c r="E51" s="18">
        <v>90</v>
      </c>
      <c r="F51" s="18">
        <v>992</v>
      </c>
      <c r="G51" s="18">
        <v>55</v>
      </c>
      <c r="H51" s="18">
        <v>90</v>
      </c>
      <c r="I51" s="18">
        <f>+F51</f>
        <v>992</v>
      </c>
      <c r="J51" s="18">
        <v>992</v>
      </c>
      <c r="K51" s="18" t="s">
        <v>9</v>
      </c>
      <c r="L51" s="18">
        <f t="shared" si="3"/>
        <v>992</v>
      </c>
      <c r="M51" s="20"/>
      <c r="N51" s="18">
        <f t="shared" si="1"/>
        <v>992</v>
      </c>
      <c r="O51" s="18"/>
      <c r="P51" s="18"/>
      <c r="Q51" s="22" t="s">
        <v>213</v>
      </c>
    </row>
    <row r="52" spans="1:19" ht="28.5" customHeight="1">
      <c r="A52" s="50"/>
      <c r="B52" s="44"/>
      <c r="C52" s="50"/>
      <c r="D52" s="18">
        <v>16</v>
      </c>
      <c r="E52" s="18">
        <v>16</v>
      </c>
      <c r="F52" s="18">
        <v>467.9</v>
      </c>
      <c r="G52" s="40">
        <v>13</v>
      </c>
      <c r="H52" s="40" t="s">
        <v>73</v>
      </c>
      <c r="I52" s="40"/>
      <c r="J52" s="40">
        <v>1500</v>
      </c>
      <c r="K52" s="18" t="s">
        <v>9</v>
      </c>
      <c r="L52" s="18">
        <f t="shared" si="3"/>
        <v>467.9</v>
      </c>
      <c r="M52" s="20"/>
      <c r="N52" s="18">
        <f t="shared" si="1"/>
        <v>467.9</v>
      </c>
      <c r="O52" s="18"/>
      <c r="P52" s="18"/>
      <c r="Q52" s="43" t="s">
        <v>154</v>
      </c>
    </row>
    <row r="53" spans="1:19" ht="28.5" customHeight="1">
      <c r="A53" s="50"/>
      <c r="B53" s="44"/>
      <c r="C53" s="50"/>
      <c r="D53" s="18">
        <v>16</v>
      </c>
      <c r="E53" s="18">
        <v>37</v>
      </c>
      <c r="F53" s="18">
        <v>408.6</v>
      </c>
      <c r="G53" s="40"/>
      <c r="H53" s="40"/>
      <c r="I53" s="40"/>
      <c r="J53" s="40"/>
      <c r="K53" s="18" t="s">
        <v>9</v>
      </c>
      <c r="L53" s="18">
        <f t="shared" si="3"/>
        <v>408.6</v>
      </c>
      <c r="M53" s="20"/>
      <c r="N53" s="18">
        <f t="shared" si="1"/>
        <v>408.6</v>
      </c>
      <c r="O53" s="18"/>
      <c r="P53" s="18"/>
      <c r="Q53" s="43"/>
    </row>
    <row r="54" spans="1:19" ht="28.5" customHeight="1">
      <c r="A54" s="51"/>
      <c r="B54" s="39"/>
      <c r="C54" s="51"/>
      <c r="D54" s="18">
        <v>16</v>
      </c>
      <c r="E54" s="18">
        <v>55</v>
      </c>
      <c r="F54" s="18">
        <v>352.9</v>
      </c>
      <c r="G54" s="20">
        <v>16</v>
      </c>
      <c r="H54" s="20">
        <v>55</v>
      </c>
      <c r="I54" s="18">
        <v>352.9</v>
      </c>
      <c r="J54" s="20"/>
      <c r="K54" s="18" t="s">
        <v>9</v>
      </c>
      <c r="L54" s="18"/>
      <c r="M54" s="20">
        <v>267.2</v>
      </c>
      <c r="N54" s="18">
        <f t="shared" si="1"/>
        <v>267.2</v>
      </c>
      <c r="O54" s="18">
        <f>+F54-M54</f>
        <v>85.699999999999989</v>
      </c>
      <c r="P54" s="18"/>
      <c r="Q54" s="22" t="s">
        <v>117</v>
      </c>
    </row>
    <row r="55" spans="1:19" ht="28.5" customHeight="1">
      <c r="A55" s="40">
        <v>19</v>
      </c>
      <c r="B55" s="43" t="s">
        <v>20</v>
      </c>
      <c r="C55" s="40" t="s">
        <v>61</v>
      </c>
      <c r="D55" s="18">
        <v>55</v>
      </c>
      <c r="E55" s="18">
        <v>4</v>
      </c>
      <c r="F55" s="18">
        <v>759</v>
      </c>
      <c r="G55" s="18">
        <v>55</v>
      </c>
      <c r="H55" s="18">
        <v>4</v>
      </c>
      <c r="I55" s="18">
        <f>+F55</f>
        <v>759</v>
      </c>
      <c r="J55" s="18">
        <v>759</v>
      </c>
      <c r="K55" s="18" t="s">
        <v>9</v>
      </c>
      <c r="L55" s="18">
        <f t="shared" si="3"/>
        <v>759</v>
      </c>
      <c r="M55" s="20"/>
      <c r="N55" s="18">
        <f t="shared" si="1"/>
        <v>759</v>
      </c>
      <c r="O55" s="18"/>
      <c r="P55" s="18"/>
      <c r="Q55" s="22" t="s">
        <v>214</v>
      </c>
      <c r="R55" s="8"/>
    </row>
    <row r="56" spans="1:19" ht="28.5" customHeight="1">
      <c r="A56" s="40"/>
      <c r="B56" s="43"/>
      <c r="C56" s="40"/>
      <c r="D56" s="18">
        <v>55</v>
      </c>
      <c r="E56" s="18">
        <v>199</v>
      </c>
      <c r="F56" s="18">
        <v>612.9</v>
      </c>
      <c r="G56" s="18">
        <v>55</v>
      </c>
      <c r="H56" s="18">
        <v>199</v>
      </c>
      <c r="I56" s="18">
        <f>+F56</f>
        <v>612.9</v>
      </c>
      <c r="J56" s="18">
        <v>612.9</v>
      </c>
      <c r="K56" s="18" t="s">
        <v>9</v>
      </c>
      <c r="L56" s="18">
        <f>+F56-O56</f>
        <v>588</v>
      </c>
      <c r="M56" s="20"/>
      <c r="N56" s="18">
        <f t="shared" si="1"/>
        <v>588</v>
      </c>
      <c r="O56" s="18">
        <f>+F56-588</f>
        <v>24.899999999999977</v>
      </c>
      <c r="P56" s="18"/>
      <c r="Q56" s="22" t="s">
        <v>215</v>
      </c>
      <c r="R56" s="8"/>
    </row>
    <row r="57" spans="1:19" ht="28.5" customHeight="1">
      <c r="A57" s="40"/>
      <c r="B57" s="43"/>
      <c r="C57" s="40"/>
      <c r="D57" s="18">
        <v>55</v>
      </c>
      <c r="E57" s="18">
        <v>161</v>
      </c>
      <c r="F57" s="18">
        <v>699.9</v>
      </c>
      <c r="G57" s="18">
        <v>55</v>
      </c>
      <c r="H57" s="18">
        <v>161</v>
      </c>
      <c r="I57" s="18">
        <f>+F57</f>
        <v>699.9</v>
      </c>
      <c r="J57" s="18">
        <v>699.9</v>
      </c>
      <c r="K57" s="18" t="s">
        <v>9</v>
      </c>
      <c r="L57" s="18">
        <f t="shared" si="3"/>
        <v>699.9</v>
      </c>
      <c r="M57" s="20"/>
      <c r="N57" s="18">
        <f t="shared" si="1"/>
        <v>699.9</v>
      </c>
      <c r="O57" s="18"/>
      <c r="P57" s="18"/>
      <c r="Q57" s="22" t="s">
        <v>216</v>
      </c>
      <c r="R57" s="8"/>
    </row>
    <row r="58" spans="1:19" ht="28.5" customHeight="1">
      <c r="A58" s="40">
        <v>20</v>
      </c>
      <c r="B58" s="43" t="s">
        <v>21</v>
      </c>
      <c r="C58" s="40" t="s">
        <v>61</v>
      </c>
      <c r="D58" s="18">
        <v>55</v>
      </c>
      <c r="E58" s="18">
        <v>12</v>
      </c>
      <c r="F58" s="18">
        <v>1136.3</v>
      </c>
      <c r="G58" s="18">
        <v>13</v>
      </c>
      <c r="H58" s="25" t="s">
        <v>122</v>
      </c>
      <c r="I58" s="18"/>
      <c r="J58" s="25" t="s">
        <v>123</v>
      </c>
      <c r="K58" s="18" t="s">
        <v>9</v>
      </c>
      <c r="L58" s="18">
        <f t="shared" si="3"/>
        <v>1136.3</v>
      </c>
      <c r="M58" s="20"/>
      <c r="N58" s="18">
        <f t="shared" si="1"/>
        <v>1136.3</v>
      </c>
      <c r="O58" s="18"/>
      <c r="P58" s="18"/>
      <c r="Q58" s="42" t="s">
        <v>125</v>
      </c>
      <c r="R58" s="1">
        <v>1</v>
      </c>
      <c r="S58" s="54" t="s">
        <v>110</v>
      </c>
    </row>
    <row r="59" spans="1:19" ht="28.5" customHeight="1">
      <c r="A59" s="40"/>
      <c r="B59" s="43"/>
      <c r="C59" s="40"/>
      <c r="D59" s="18">
        <v>55</v>
      </c>
      <c r="E59" s="18">
        <v>162</v>
      </c>
      <c r="F59" s="18">
        <v>757</v>
      </c>
      <c r="G59" s="18">
        <v>13</v>
      </c>
      <c r="H59" s="18" t="s">
        <v>124</v>
      </c>
      <c r="I59" s="18"/>
      <c r="J59" s="18">
        <v>604</v>
      </c>
      <c r="K59" s="18" t="s">
        <v>9</v>
      </c>
      <c r="L59" s="18">
        <f t="shared" si="3"/>
        <v>757</v>
      </c>
      <c r="M59" s="20"/>
      <c r="N59" s="18">
        <f t="shared" si="1"/>
        <v>757</v>
      </c>
      <c r="O59" s="18"/>
      <c r="P59" s="18"/>
      <c r="Q59" s="42"/>
      <c r="R59" s="1">
        <v>1</v>
      </c>
      <c r="S59" s="54"/>
    </row>
    <row r="60" spans="1:19" ht="28.5" customHeight="1">
      <c r="A60" s="40">
        <v>21</v>
      </c>
      <c r="B60" s="42" t="s">
        <v>22</v>
      </c>
      <c r="C60" s="40" t="s">
        <v>61</v>
      </c>
      <c r="D60" s="18">
        <v>55</v>
      </c>
      <c r="E60" s="18">
        <v>13</v>
      </c>
      <c r="F60" s="18">
        <v>748.8</v>
      </c>
      <c r="G60" s="18">
        <v>13</v>
      </c>
      <c r="H60" s="21">
        <v>45478</v>
      </c>
      <c r="I60" s="18"/>
      <c r="J60" s="18">
        <v>1017</v>
      </c>
      <c r="K60" s="18" t="s">
        <v>9</v>
      </c>
      <c r="L60" s="18">
        <v>260.39999999999998</v>
      </c>
      <c r="M60" s="20">
        <v>488.4</v>
      </c>
      <c r="N60" s="18">
        <f t="shared" si="1"/>
        <v>748.8</v>
      </c>
      <c r="O60" s="18"/>
      <c r="P60" s="18"/>
      <c r="Q60" s="22" t="s">
        <v>126</v>
      </c>
      <c r="R60" s="1">
        <v>1</v>
      </c>
      <c r="S60" s="1" t="s">
        <v>103</v>
      </c>
    </row>
    <row r="61" spans="1:19" ht="28.5" customHeight="1">
      <c r="A61" s="40"/>
      <c r="B61" s="42"/>
      <c r="C61" s="40"/>
      <c r="D61" s="18">
        <v>55</v>
      </c>
      <c r="E61" s="18">
        <v>208</v>
      </c>
      <c r="F61" s="18">
        <v>575.9</v>
      </c>
      <c r="G61" s="18">
        <v>13</v>
      </c>
      <c r="H61" s="18" t="s">
        <v>101</v>
      </c>
      <c r="I61" s="18"/>
      <c r="J61" s="18">
        <v>468</v>
      </c>
      <c r="K61" s="18" t="s">
        <v>9</v>
      </c>
      <c r="L61" s="18">
        <f t="shared" si="3"/>
        <v>575.9</v>
      </c>
      <c r="M61" s="20"/>
      <c r="N61" s="18">
        <f t="shared" si="1"/>
        <v>575.9</v>
      </c>
      <c r="O61" s="18"/>
      <c r="P61" s="18"/>
      <c r="Q61" s="42" t="s">
        <v>155</v>
      </c>
      <c r="R61" s="1">
        <v>1</v>
      </c>
    </row>
    <row r="62" spans="1:19" ht="32.25" customHeight="1">
      <c r="A62" s="40"/>
      <c r="B62" s="42"/>
      <c r="C62" s="40"/>
      <c r="D62" s="18">
        <v>55</v>
      </c>
      <c r="E62" s="18">
        <v>47</v>
      </c>
      <c r="F62" s="18">
        <v>1110.9000000000001</v>
      </c>
      <c r="G62" s="18">
        <v>13</v>
      </c>
      <c r="H62" s="18" t="s">
        <v>102</v>
      </c>
      <c r="I62" s="18"/>
      <c r="J62" s="18">
        <v>1131</v>
      </c>
      <c r="K62" s="18" t="s">
        <v>9</v>
      </c>
      <c r="L62" s="18">
        <f t="shared" si="3"/>
        <v>1110.9000000000001</v>
      </c>
      <c r="M62" s="20"/>
      <c r="N62" s="18">
        <f t="shared" si="1"/>
        <v>1110.9000000000001</v>
      </c>
      <c r="O62" s="18"/>
      <c r="P62" s="18"/>
      <c r="Q62" s="42"/>
      <c r="R62" s="1">
        <v>1</v>
      </c>
    </row>
    <row r="63" spans="1:19" ht="40.5" customHeight="1">
      <c r="A63" s="40"/>
      <c r="B63" s="42"/>
      <c r="C63" s="40"/>
      <c r="D63" s="18">
        <v>55</v>
      </c>
      <c r="E63" s="18">
        <v>57</v>
      </c>
      <c r="F63" s="18">
        <v>668.8</v>
      </c>
      <c r="G63" s="18">
        <v>55</v>
      </c>
      <c r="H63" s="25">
        <v>57</v>
      </c>
      <c r="I63" s="18">
        <f>+F63</f>
        <v>668.8</v>
      </c>
      <c r="J63" s="25">
        <v>668.8</v>
      </c>
      <c r="K63" s="18" t="s">
        <v>9</v>
      </c>
      <c r="L63" s="18">
        <f>+F63</f>
        <v>668.8</v>
      </c>
      <c r="M63" s="20"/>
      <c r="N63" s="18">
        <f t="shared" si="1"/>
        <v>668.8</v>
      </c>
      <c r="O63" s="18"/>
      <c r="P63" s="18"/>
      <c r="Q63" s="22" t="s">
        <v>217</v>
      </c>
    </row>
    <row r="64" spans="1:19" ht="45.75" customHeight="1">
      <c r="A64" s="40">
        <v>22</v>
      </c>
      <c r="B64" s="43" t="s">
        <v>23</v>
      </c>
      <c r="C64" s="40" t="s">
        <v>61</v>
      </c>
      <c r="D64" s="18">
        <v>55</v>
      </c>
      <c r="E64" s="18">
        <v>23</v>
      </c>
      <c r="F64" s="18">
        <v>725.8</v>
      </c>
      <c r="G64" s="18">
        <v>55</v>
      </c>
      <c r="H64" s="18">
        <v>23</v>
      </c>
      <c r="I64" s="18">
        <f>+F64</f>
        <v>725.8</v>
      </c>
      <c r="J64" s="18">
        <v>725.8</v>
      </c>
      <c r="K64" s="18" t="s">
        <v>9</v>
      </c>
      <c r="L64" s="18">
        <f t="shared" si="3"/>
        <v>725.8</v>
      </c>
      <c r="M64" s="20"/>
      <c r="N64" s="18">
        <f t="shared" si="1"/>
        <v>725.8</v>
      </c>
      <c r="O64" s="18"/>
      <c r="P64" s="18"/>
      <c r="Q64" s="22" t="s">
        <v>218</v>
      </c>
    </row>
    <row r="65" spans="1:19" ht="45.75" customHeight="1">
      <c r="A65" s="40"/>
      <c r="B65" s="43"/>
      <c r="C65" s="40"/>
      <c r="D65" s="18">
        <v>55</v>
      </c>
      <c r="E65" s="18">
        <v>119</v>
      </c>
      <c r="F65" s="18">
        <v>869</v>
      </c>
      <c r="G65" s="18">
        <v>55</v>
      </c>
      <c r="H65" s="18">
        <v>119</v>
      </c>
      <c r="I65" s="18">
        <f t="shared" ref="I65:I67" si="7">+F65</f>
        <v>869</v>
      </c>
      <c r="J65" s="18">
        <v>869</v>
      </c>
      <c r="K65" s="18" t="s">
        <v>9</v>
      </c>
      <c r="L65" s="18">
        <f t="shared" si="3"/>
        <v>869</v>
      </c>
      <c r="M65" s="20"/>
      <c r="N65" s="18">
        <f t="shared" si="1"/>
        <v>869</v>
      </c>
      <c r="O65" s="18"/>
      <c r="P65" s="18"/>
      <c r="Q65" s="22" t="s">
        <v>219</v>
      </c>
    </row>
    <row r="66" spans="1:19" ht="56.25" customHeight="1">
      <c r="A66" s="40">
        <v>23</v>
      </c>
      <c r="B66" s="43" t="s">
        <v>172</v>
      </c>
      <c r="C66" s="40" t="s">
        <v>61</v>
      </c>
      <c r="D66" s="18">
        <v>55</v>
      </c>
      <c r="E66" s="18">
        <v>18</v>
      </c>
      <c r="F66" s="18">
        <v>1285.7</v>
      </c>
      <c r="G66" s="18">
        <v>55</v>
      </c>
      <c r="H66" s="18">
        <v>18</v>
      </c>
      <c r="I66" s="18">
        <f t="shared" si="7"/>
        <v>1285.7</v>
      </c>
      <c r="J66" s="18">
        <v>1285.7</v>
      </c>
      <c r="K66" s="18" t="s">
        <v>9</v>
      </c>
      <c r="L66" s="18">
        <f t="shared" si="3"/>
        <v>1285.7</v>
      </c>
      <c r="M66" s="20"/>
      <c r="N66" s="18">
        <f t="shared" si="1"/>
        <v>1285.7</v>
      </c>
      <c r="O66" s="18"/>
      <c r="P66" s="18"/>
      <c r="Q66" s="22" t="s">
        <v>220</v>
      </c>
    </row>
    <row r="67" spans="1:19" ht="61.5" customHeight="1">
      <c r="A67" s="40"/>
      <c r="B67" s="42"/>
      <c r="C67" s="40"/>
      <c r="D67" s="18">
        <v>55</v>
      </c>
      <c r="E67" s="18">
        <v>135</v>
      </c>
      <c r="F67" s="18">
        <v>463.8</v>
      </c>
      <c r="G67" s="18">
        <v>55</v>
      </c>
      <c r="H67" s="18">
        <v>135</v>
      </c>
      <c r="I67" s="18">
        <f t="shared" si="7"/>
        <v>463.8</v>
      </c>
      <c r="J67" s="18">
        <v>463.8</v>
      </c>
      <c r="K67" s="18" t="s">
        <v>9</v>
      </c>
      <c r="L67" s="18">
        <f t="shared" si="3"/>
        <v>463.8</v>
      </c>
      <c r="M67" s="20"/>
      <c r="N67" s="18">
        <f t="shared" si="1"/>
        <v>463.8</v>
      </c>
      <c r="O67" s="18"/>
      <c r="P67" s="18"/>
      <c r="Q67" s="22" t="s">
        <v>221</v>
      </c>
    </row>
    <row r="68" spans="1:19" ht="28.5" customHeight="1">
      <c r="A68" s="40">
        <v>24</v>
      </c>
      <c r="B68" s="42" t="s">
        <v>24</v>
      </c>
      <c r="C68" s="40" t="s">
        <v>61</v>
      </c>
      <c r="D68" s="18">
        <v>55</v>
      </c>
      <c r="E68" s="18">
        <v>30</v>
      </c>
      <c r="F68" s="18">
        <v>624.5</v>
      </c>
      <c r="G68" s="18">
        <v>55</v>
      </c>
      <c r="H68" s="18">
        <v>30</v>
      </c>
      <c r="I68" s="18">
        <f>+F68</f>
        <v>624.5</v>
      </c>
      <c r="J68" s="18">
        <v>624.5</v>
      </c>
      <c r="K68" s="18" t="s">
        <v>9</v>
      </c>
      <c r="L68" s="18">
        <f>+F68</f>
        <v>624.5</v>
      </c>
      <c r="M68" s="20"/>
      <c r="N68" s="18">
        <f t="shared" si="1"/>
        <v>624.5</v>
      </c>
      <c r="O68" s="18"/>
      <c r="P68" s="18"/>
      <c r="Q68" s="22" t="s">
        <v>222</v>
      </c>
    </row>
    <row r="69" spans="1:19" ht="28.5" customHeight="1">
      <c r="A69" s="40"/>
      <c r="B69" s="42"/>
      <c r="C69" s="40"/>
      <c r="D69" s="18">
        <v>55</v>
      </c>
      <c r="E69" s="18">
        <v>95</v>
      </c>
      <c r="F69" s="18">
        <v>677.9</v>
      </c>
      <c r="G69" s="18">
        <v>55</v>
      </c>
      <c r="H69" s="18">
        <v>95</v>
      </c>
      <c r="I69" s="18">
        <f>+F69</f>
        <v>677.9</v>
      </c>
      <c r="J69" s="18">
        <v>677.9</v>
      </c>
      <c r="K69" s="18" t="s">
        <v>9</v>
      </c>
      <c r="L69" s="18">
        <f>+F69</f>
        <v>677.9</v>
      </c>
      <c r="M69" s="20"/>
      <c r="N69" s="18">
        <f t="shared" si="1"/>
        <v>677.9</v>
      </c>
      <c r="O69" s="18"/>
      <c r="P69" s="18"/>
      <c r="Q69" s="22" t="s">
        <v>223</v>
      </c>
    </row>
    <row r="70" spans="1:19" ht="28.5" customHeight="1">
      <c r="A70" s="40"/>
      <c r="B70" s="42"/>
      <c r="C70" s="18" t="s">
        <v>61</v>
      </c>
      <c r="D70" s="18">
        <v>15</v>
      </c>
      <c r="E70" s="18">
        <v>15</v>
      </c>
      <c r="F70" s="18">
        <v>200.9</v>
      </c>
      <c r="G70" s="40">
        <v>13</v>
      </c>
      <c r="H70" s="74" t="s">
        <v>127</v>
      </c>
      <c r="I70" s="49"/>
      <c r="J70" s="40">
        <v>648</v>
      </c>
      <c r="K70" s="18" t="s">
        <v>9</v>
      </c>
      <c r="L70" s="18">
        <f>+F70</f>
        <v>200.9</v>
      </c>
      <c r="M70" s="20"/>
      <c r="N70" s="18">
        <f t="shared" ref="N70:N132" si="8">+L70+M70</f>
        <v>200.9</v>
      </c>
      <c r="O70" s="18"/>
      <c r="P70" s="18"/>
      <c r="Q70" s="43" t="s">
        <v>128</v>
      </c>
      <c r="R70" s="1">
        <f>682.2-449.6</f>
        <v>232.60000000000002</v>
      </c>
      <c r="S70" s="1" t="s">
        <v>114</v>
      </c>
    </row>
    <row r="71" spans="1:19" ht="28.5" customHeight="1">
      <c r="A71" s="40"/>
      <c r="B71" s="42"/>
      <c r="C71" s="40" t="s">
        <v>61</v>
      </c>
      <c r="D71" s="18">
        <v>15</v>
      </c>
      <c r="E71" s="18">
        <v>16</v>
      </c>
      <c r="F71" s="18">
        <v>131.30000000000001</v>
      </c>
      <c r="G71" s="40"/>
      <c r="H71" s="74"/>
      <c r="I71" s="50"/>
      <c r="J71" s="40"/>
      <c r="K71" s="18" t="s">
        <v>9</v>
      </c>
      <c r="L71" s="18">
        <f>+F71</f>
        <v>131.30000000000001</v>
      </c>
      <c r="M71" s="20"/>
      <c r="N71" s="18">
        <f t="shared" si="8"/>
        <v>131.30000000000001</v>
      </c>
      <c r="O71" s="18"/>
      <c r="P71" s="18"/>
      <c r="Q71" s="43"/>
    </row>
    <row r="72" spans="1:19" ht="28.5" customHeight="1">
      <c r="A72" s="40"/>
      <c r="B72" s="42"/>
      <c r="C72" s="40"/>
      <c r="D72" s="18">
        <v>15</v>
      </c>
      <c r="E72" s="18">
        <v>38</v>
      </c>
      <c r="F72" s="18">
        <v>350</v>
      </c>
      <c r="G72" s="40"/>
      <c r="H72" s="74"/>
      <c r="I72" s="51"/>
      <c r="J72" s="40"/>
      <c r="K72" s="18" t="s">
        <v>9</v>
      </c>
      <c r="L72" s="18">
        <f>+F72</f>
        <v>350</v>
      </c>
      <c r="M72" s="20"/>
      <c r="N72" s="18">
        <f t="shared" si="8"/>
        <v>350</v>
      </c>
      <c r="O72" s="18"/>
      <c r="P72" s="18"/>
      <c r="Q72" s="43"/>
    </row>
    <row r="73" spans="1:19" ht="28.5" customHeight="1">
      <c r="A73" s="20">
        <v>25</v>
      </c>
      <c r="B73" s="20" t="s">
        <v>74</v>
      </c>
      <c r="C73" s="20" t="s">
        <v>61</v>
      </c>
      <c r="D73" s="18">
        <v>55</v>
      </c>
      <c r="E73" s="18">
        <v>29</v>
      </c>
      <c r="F73" s="18">
        <v>742.3</v>
      </c>
      <c r="G73" s="18">
        <v>55</v>
      </c>
      <c r="H73" s="18">
        <v>29</v>
      </c>
      <c r="I73" s="18">
        <f>+F73</f>
        <v>742.3</v>
      </c>
      <c r="J73" s="18">
        <v>742.3</v>
      </c>
      <c r="K73" s="18" t="s">
        <v>9</v>
      </c>
      <c r="L73" s="18">
        <f t="shared" si="3"/>
        <v>742.3</v>
      </c>
      <c r="M73" s="20"/>
      <c r="N73" s="18">
        <f t="shared" si="8"/>
        <v>742.3</v>
      </c>
      <c r="O73" s="18"/>
      <c r="P73" s="18"/>
      <c r="Q73" s="22" t="s">
        <v>224</v>
      </c>
    </row>
    <row r="74" spans="1:19" ht="87" customHeight="1">
      <c r="A74" s="20"/>
      <c r="B74" s="23" t="s">
        <v>173</v>
      </c>
      <c r="C74" s="20"/>
      <c r="D74" s="18">
        <v>16</v>
      </c>
      <c r="E74" s="18">
        <v>20</v>
      </c>
      <c r="F74" s="18">
        <v>259</v>
      </c>
      <c r="G74" s="18">
        <v>13</v>
      </c>
      <c r="H74" s="21">
        <v>45477</v>
      </c>
      <c r="I74" s="18"/>
      <c r="J74" s="18">
        <v>894</v>
      </c>
      <c r="K74" s="18" t="s">
        <v>9</v>
      </c>
      <c r="L74" s="18">
        <f>+F74</f>
        <v>259</v>
      </c>
      <c r="M74" s="20"/>
      <c r="N74" s="18">
        <f t="shared" si="8"/>
        <v>259</v>
      </c>
      <c r="O74" s="18"/>
      <c r="P74" s="18"/>
      <c r="Q74" s="29" t="s">
        <v>156</v>
      </c>
    </row>
    <row r="75" spans="1:19" ht="42" customHeight="1">
      <c r="A75" s="40">
        <v>26</v>
      </c>
      <c r="B75" s="52" t="s">
        <v>25</v>
      </c>
      <c r="C75" s="49" t="s">
        <v>61</v>
      </c>
      <c r="D75" s="18">
        <v>55</v>
      </c>
      <c r="E75" s="18">
        <v>39</v>
      </c>
      <c r="F75" s="18">
        <v>1876.5</v>
      </c>
      <c r="G75" s="18">
        <v>55</v>
      </c>
      <c r="H75" s="18">
        <v>39</v>
      </c>
      <c r="I75" s="18">
        <f>+F75</f>
        <v>1876.5</v>
      </c>
      <c r="J75" s="18">
        <v>1876.5</v>
      </c>
      <c r="K75" s="18" t="s">
        <v>9</v>
      </c>
      <c r="L75" s="18">
        <f t="shared" si="3"/>
        <v>1876.5</v>
      </c>
      <c r="M75" s="20"/>
      <c r="N75" s="18">
        <f t="shared" si="8"/>
        <v>1876.5</v>
      </c>
      <c r="O75" s="18"/>
      <c r="P75" s="18"/>
      <c r="Q75" s="22" t="s">
        <v>225</v>
      </c>
    </row>
    <row r="76" spans="1:19" ht="42" customHeight="1">
      <c r="A76" s="40"/>
      <c r="B76" s="53"/>
      <c r="C76" s="50"/>
      <c r="D76" s="18">
        <v>55</v>
      </c>
      <c r="E76" s="18">
        <v>160</v>
      </c>
      <c r="F76" s="18">
        <v>961.8</v>
      </c>
      <c r="G76" s="18">
        <v>55</v>
      </c>
      <c r="H76" s="18">
        <v>160</v>
      </c>
      <c r="I76" s="18">
        <f>+F76</f>
        <v>961.8</v>
      </c>
      <c r="J76" s="18">
        <v>961.8</v>
      </c>
      <c r="K76" s="18" t="s">
        <v>9</v>
      </c>
      <c r="L76" s="18">
        <f t="shared" si="3"/>
        <v>961.8</v>
      </c>
      <c r="M76" s="20"/>
      <c r="N76" s="18">
        <f t="shared" si="8"/>
        <v>961.8</v>
      </c>
      <c r="O76" s="18"/>
      <c r="P76" s="18"/>
      <c r="Q76" s="22" t="s">
        <v>226</v>
      </c>
    </row>
    <row r="77" spans="1:19" ht="165.75" customHeight="1">
      <c r="A77" s="20">
        <v>27</v>
      </c>
      <c r="B77" s="23" t="s">
        <v>75</v>
      </c>
      <c r="C77" s="18" t="s">
        <v>61</v>
      </c>
      <c r="D77" s="18">
        <v>55</v>
      </c>
      <c r="E77" s="18">
        <v>38</v>
      </c>
      <c r="F77" s="18">
        <v>1444.2</v>
      </c>
      <c r="G77" s="18">
        <v>55</v>
      </c>
      <c r="H77" s="18">
        <v>38</v>
      </c>
      <c r="I77" s="30">
        <f>+F77</f>
        <v>1444.2</v>
      </c>
      <c r="J77" s="18">
        <v>1444.2</v>
      </c>
      <c r="K77" s="18" t="s">
        <v>9</v>
      </c>
      <c r="L77" s="18">
        <f t="shared" si="3"/>
        <v>1444.2</v>
      </c>
      <c r="M77" s="20"/>
      <c r="N77" s="18">
        <f t="shared" si="8"/>
        <v>1444.2</v>
      </c>
      <c r="O77" s="18"/>
      <c r="P77" s="18"/>
      <c r="Q77" s="22" t="s">
        <v>227</v>
      </c>
      <c r="R77" s="1" t="s">
        <v>162</v>
      </c>
    </row>
    <row r="78" spans="1:19" ht="63.75" customHeight="1">
      <c r="A78" s="20">
        <v>28</v>
      </c>
      <c r="B78" s="23" t="s">
        <v>104</v>
      </c>
      <c r="C78" s="18" t="s">
        <v>61</v>
      </c>
      <c r="D78" s="18">
        <v>55</v>
      </c>
      <c r="E78" s="18">
        <v>3</v>
      </c>
      <c r="F78" s="18">
        <v>1062.5999999999999</v>
      </c>
      <c r="G78" s="18">
        <v>55</v>
      </c>
      <c r="H78" s="18">
        <v>3</v>
      </c>
      <c r="I78" s="18">
        <f>+F78</f>
        <v>1062.5999999999999</v>
      </c>
      <c r="J78" s="18">
        <v>1062.5999999999999</v>
      </c>
      <c r="K78" s="18" t="s">
        <v>9</v>
      </c>
      <c r="L78" s="18">
        <f t="shared" si="3"/>
        <v>1062.5999999999999</v>
      </c>
      <c r="M78" s="20"/>
      <c r="N78" s="18">
        <f t="shared" si="8"/>
        <v>1062.5999999999999</v>
      </c>
      <c r="O78" s="18"/>
      <c r="P78" s="18"/>
      <c r="Q78" s="22" t="s">
        <v>228</v>
      </c>
    </row>
    <row r="79" spans="1:19" ht="33" customHeight="1">
      <c r="A79" s="40">
        <v>29</v>
      </c>
      <c r="B79" s="43" t="s">
        <v>28</v>
      </c>
      <c r="C79" s="40" t="s">
        <v>61</v>
      </c>
      <c r="D79" s="18">
        <v>55</v>
      </c>
      <c r="E79" s="18">
        <v>15</v>
      </c>
      <c r="F79" s="18">
        <v>999.5</v>
      </c>
      <c r="G79" s="18">
        <v>55</v>
      </c>
      <c r="H79" s="18">
        <v>15</v>
      </c>
      <c r="I79" s="18">
        <f t="shared" ref="I79:I80" si="9">+F79</f>
        <v>999.5</v>
      </c>
      <c r="J79" s="18">
        <v>999.5</v>
      </c>
      <c r="K79" s="18" t="s">
        <v>9</v>
      </c>
      <c r="L79" s="18">
        <f t="shared" si="3"/>
        <v>999.5</v>
      </c>
      <c r="M79" s="20"/>
      <c r="N79" s="18">
        <f t="shared" si="8"/>
        <v>999.5</v>
      </c>
      <c r="O79" s="18"/>
      <c r="P79" s="18"/>
      <c r="Q79" s="22" t="s">
        <v>229</v>
      </c>
    </row>
    <row r="80" spans="1:19" ht="33" customHeight="1">
      <c r="A80" s="40"/>
      <c r="B80" s="43"/>
      <c r="C80" s="40"/>
      <c r="D80" s="18">
        <v>55</v>
      </c>
      <c r="E80" s="18">
        <v>197</v>
      </c>
      <c r="F80" s="18">
        <v>579.9</v>
      </c>
      <c r="G80" s="18">
        <v>55</v>
      </c>
      <c r="H80" s="18">
        <v>197</v>
      </c>
      <c r="I80" s="18">
        <f t="shared" si="9"/>
        <v>579.9</v>
      </c>
      <c r="J80" s="18">
        <v>579.9</v>
      </c>
      <c r="K80" s="18" t="s">
        <v>9</v>
      </c>
      <c r="L80" s="18">
        <f t="shared" si="3"/>
        <v>579.9</v>
      </c>
      <c r="M80" s="20"/>
      <c r="N80" s="18">
        <f t="shared" si="8"/>
        <v>579.9</v>
      </c>
      <c r="O80" s="18"/>
      <c r="P80" s="18"/>
      <c r="Q80" s="22" t="s">
        <v>230</v>
      </c>
    </row>
    <row r="81" spans="1:19" ht="42.75" customHeight="1">
      <c r="A81" s="40">
        <v>30</v>
      </c>
      <c r="B81" s="43" t="s">
        <v>174</v>
      </c>
      <c r="C81" s="40" t="s">
        <v>61</v>
      </c>
      <c r="D81" s="18">
        <v>55</v>
      </c>
      <c r="E81" s="18">
        <v>17</v>
      </c>
      <c r="F81" s="18">
        <v>1080.9000000000001</v>
      </c>
      <c r="G81" s="18">
        <v>55</v>
      </c>
      <c r="H81" s="18">
        <v>17</v>
      </c>
      <c r="I81" s="18">
        <f>+F81</f>
        <v>1080.9000000000001</v>
      </c>
      <c r="J81" s="18">
        <v>1080.9000000000001</v>
      </c>
      <c r="K81" s="18" t="s">
        <v>9</v>
      </c>
      <c r="L81" s="18">
        <f t="shared" si="3"/>
        <v>1080.9000000000001</v>
      </c>
      <c r="M81" s="20"/>
      <c r="N81" s="18">
        <f t="shared" si="8"/>
        <v>1080.9000000000001</v>
      </c>
      <c r="O81" s="18"/>
      <c r="P81" s="18"/>
      <c r="Q81" s="22" t="s">
        <v>231</v>
      </c>
    </row>
    <row r="82" spans="1:19" ht="71.25" customHeight="1">
      <c r="A82" s="40"/>
      <c r="B82" s="42"/>
      <c r="C82" s="40"/>
      <c r="D82" s="18">
        <v>55</v>
      </c>
      <c r="E82" s="18">
        <v>179</v>
      </c>
      <c r="F82" s="18">
        <v>727.4</v>
      </c>
      <c r="G82" s="18">
        <v>55</v>
      </c>
      <c r="H82" s="18">
        <v>179</v>
      </c>
      <c r="I82" s="18">
        <f>+F82</f>
        <v>727.4</v>
      </c>
      <c r="J82" s="18">
        <v>727.4</v>
      </c>
      <c r="K82" s="18" t="s">
        <v>9</v>
      </c>
      <c r="L82" s="18">
        <f t="shared" si="3"/>
        <v>727.4</v>
      </c>
      <c r="M82" s="20"/>
      <c r="N82" s="18">
        <f t="shared" si="8"/>
        <v>727.4</v>
      </c>
      <c r="O82" s="18"/>
      <c r="P82" s="18"/>
      <c r="Q82" s="22" t="s">
        <v>232</v>
      </c>
    </row>
    <row r="83" spans="1:19" ht="68.25" customHeight="1">
      <c r="A83" s="40"/>
      <c r="B83" s="42"/>
      <c r="C83" s="40"/>
      <c r="D83" s="18">
        <v>55</v>
      </c>
      <c r="E83" s="18">
        <v>146</v>
      </c>
      <c r="F83" s="18">
        <v>570.79999999999995</v>
      </c>
      <c r="G83" s="18">
        <v>55</v>
      </c>
      <c r="H83" s="18">
        <v>146</v>
      </c>
      <c r="I83" s="30">
        <f>+F83</f>
        <v>570.79999999999995</v>
      </c>
      <c r="J83" s="18">
        <v>570.79999999999995</v>
      </c>
      <c r="K83" s="18" t="s">
        <v>9</v>
      </c>
      <c r="L83" s="18">
        <f t="shared" si="3"/>
        <v>570.79999999999995</v>
      </c>
      <c r="M83" s="20"/>
      <c r="N83" s="18">
        <f t="shared" si="8"/>
        <v>570.79999999999995</v>
      </c>
      <c r="O83" s="18"/>
      <c r="P83" s="18"/>
      <c r="Q83" s="22" t="s">
        <v>233</v>
      </c>
    </row>
    <row r="84" spans="1:19" ht="32.25" customHeight="1">
      <c r="A84" s="40">
        <v>31</v>
      </c>
      <c r="B84" s="43" t="s">
        <v>29</v>
      </c>
      <c r="C84" s="18" t="s">
        <v>61</v>
      </c>
      <c r="D84" s="18">
        <v>55</v>
      </c>
      <c r="E84" s="18">
        <v>37</v>
      </c>
      <c r="F84" s="18">
        <v>890.1</v>
      </c>
      <c r="G84" s="18">
        <v>13</v>
      </c>
      <c r="H84" s="21">
        <v>45505</v>
      </c>
      <c r="I84" s="18"/>
      <c r="J84" s="18">
        <v>900</v>
      </c>
      <c r="K84" s="18" t="s">
        <v>9</v>
      </c>
      <c r="L84" s="18">
        <f t="shared" si="3"/>
        <v>890.1</v>
      </c>
      <c r="M84" s="20"/>
      <c r="N84" s="18">
        <f t="shared" si="8"/>
        <v>890.1</v>
      </c>
      <c r="O84" s="18"/>
      <c r="P84" s="18"/>
      <c r="Q84" s="42" t="s">
        <v>90</v>
      </c>
      <c r="R84" s="1">
        <v>1</v>
      </c>
      <c r="S84" s="1" t="s">
        <v>80</v>
      </c>
    </row>
    <row r="85" spans="1:19" ht="32.25" customHeight="1">
      <c r="A85" s="40"/>
      <c r="B85" s="43"/>
      <c r="C85" s="18" t="s">
        <v>61</v>
      </c>
      <c r="D85" s="18">
        <v>55</v>
      </c>
      <c r="E85" s="18">
        <v>49</v>
      </c>
      <c r="F85" s="18">
        <v>610</v>
      </c>
      <c r="G85" s="18">
        <v>13</v>
      </c>
      <c r="H85" s="21">
        <v>45567</v>
      </c>
      <c r="I85" s="18"/>
      <c r="J85" s="18">
        <v>486</v>
      </c>
      <c r="K85" s="18" t="s">
        <v>9</v>
      </c>
      <c r="L85" s="18">
        <f t="shared" si="3"/>
        <v>610</v>
      </c>
      <c r="M85" s="20"/>
      <c r="N85" s="18">
        <f t="shared" si="8"/>
        <v>610</v>
      </c>
      <c r="O85" s="18"/>
      <c r="P85" s="18"/>
      <c r="Q85" s="42"/>
      <c r="R85" s="1">
        <v>1</v>
      </c>
      <c r="S85" s="1" t="s">
        <v>91</v>
      </c>
    </row>
    <row r="86" spans="1:19" ht="44.25" customHeight="1">
      <c r="A86" s="20">
        <v>32</v>
      </c>
      <c r="B86" s="23" t="s">
        <v>105</v>
      </c>
      <c r="C86" s="18" t="s">
        <v>61</v>
      </c>
      <c r="D86" s="18">
        <v>55</v>
      </c>
      <c r="E86" s="18">
        <v>44</v>
      </c>
      <c r="F86" s="18">
        <v>1992</v>
      </c>
      <c r="G86" s="18">
        <v>55</v>
      </c>
      <c r="H86" s="18">
        <v>44</v>
      </c>
      <c r="I86" s="18">
        <f>+F86</f>
        <v>1992</v>
      </c>
      <c r="J86" s="18">
        <v>1992</v>
      </c>
      <c r="K86" s="18" t="s">
        <v>9</v>
      </c>
      <c r="L86" s="18">
        <f t="shared" si="3"/>
        <v>1992</v>
      </c>
      <c r="M86" s="20"/>
      <c r="N86" s="18">
        <f t="shared" si="8"/>
        <v>1992</v>
      </c>
      <c r="O86" s="18"/>
      <c r="P86" s="18"/>
      <c r="Q86" s="22" t="s">
        <v>234</v>
      </c>
    </row>
    <row r="87" spans="1:19" s="9" customFormat="1" ht="44.25" customHeight="1">
      <c r="A87" s="40">
        <v>33</v>
      </c>
      <c r="B87" s="42" t="s">
        <v>30</v>
      </c>
      <c r="C87" s="40" t="s">
        <v>61</v>
      </c>
      <c r="D87" s="18">
        <v>55</v>
      </c>
      <c r="E87" s="31">
        <v>43</v>
      </c>
      <c r="F87" s="31">
        <v>1420.1</v>
      </c>
      <c r="G87" s="31">
        <v>55</v>
      </c>
      <c r="H87" s="31">
        <v>43</v>
      </c>
      <c r="I87" s="18">
        <f>+F87</f>
        <v>1420.1</v>
      </c>
      <c r="J87" s="31">
        <v>1420.1</v>
      </c>
      <c r="K87" s="31" t="s">
        <v>9</v>
      </c>
      <c r="L87" s="18">
        <f t="shared" si="3"/>
        <v>1420.1</v>
      </c>
      <c r="M87" s="32"/>
      <c r="N87" s="18">
        <f t="shared" si="8"/>
        <v>1420.1</v>
      </c>
      <c r="O87" s="18"/>
      <c r="P87" s="18"/>
      <c r="Q87" s="22" t="s">
        <v>235</v>
      </c>
      <c r="R87" s="1"/>
    </row>
    <row r="88" spans="1:19" s="9" customFormat="1" ht="44.25" customHeight="1">
      <c r="A88" s="40"/>
      <c r="B88" s="42"/>
      <c r="C88" s="40"/>
      <c r="D88" s="18">
        <v>55</v>
      </c>
      <c r="E88" s="31">
        <v>60</v>
      </c>
      <c r="F88" s="31">
        <v>754</v>
      </c>
      <c r="G88" s="31">
        <v>55</v>
      </c>
      <c r="H88" s="31">
        <v>60</v>
      </c>
      <c r="I88" s="33">
        <f>+F88</f>
        <v>754</v>
      </c>
      <c r="J88" s="31">
        <v>754</v>
      </c>
      <c r="K88" s="31" t="s">
        <v>9</v>
      </c>
      <c r="L88" s="18">
        <f t="shared" si="3"/>
        <v>754</v>
      </c>
      <c r="M88" s="32"/>
      <c r="N88" s="18">
        <f t="shared" si="8"/>
        <v>754</v>
      </c>
      <c r="O88" s="18"/>
      <c r="P88" s="18"/>
      <c r="Q88" s="22" t="s">
        <v>236</v>
      </c>
      <c r="R88" s="1"/>
    </row>
    <row r="89" spans="1:19" s="9" customFormat="1" ht="36.75" customHeight="1">
      <c r="A89" s="49">
        <v>34</v>
      </c>
      <c r="B89" s="43" t="s">
        <v>175</v>
      </c>
      <c r="C89" s="49" t="s">
        <v>61</v>
      </c>
      <c r="D89" s="18">
        <v>55</v>
      </c>
      <c r="E89" s="31">
        <v>42</v>
      </c>
      <c r="F89" s="31">
        <v>1143.0999999999999</v>
      </c>
      <c r="G89" s="31">
        <v>55</v>
      </c>
      <c r="H89" s="31">
        <v>42</v>
      </c>
      <c r="I89" s="20">
        <f>+F89</f>
        <v>1143.0999999999999</v>
      </c>
      <c r="J89" s="31">
        <v>1143.0999999999999</v>
      </c>
      <c r="K89" s="31" t="s">
        <v>9</v>
      </c>
      <c r="L89" s="18">
        <f t="shared" si="3"/>
        <v>1143.0999999999999</v>
      </c>
      <c r="M89" s="32"/>
      <c r="N89" s="18">
        <f t="shared" si="8"/>
        <v>1143.0999999999999</v>
      </c>
      <c r="O89" s="18"/>
      <c r="P89" s="18"/>
      <c r="Q89" s="22" t="s">
        <v>237</v>
      </c>
      <c r="R89" s="1"/>
    </row>
    <row r="90" spans="1:19" s="9" customFormat="1" ht="36.75" customHeight="1">
      <c r="A90" s="50"/>
      <c r="B90" s="42"/>
      <c r="C90" s="50"/>
      <c r="D90" s="18">
        <v>55</v>
      </c>
      <c r="E90" s="18">
        <v>164</v>
      </c>
      <c r="F90" s="18">
        <v>364.3</v>
      </c>
      <c r="G90" s="18">
        <v>55</v>
      </c>
      <c r="H90" s="31">
        <v>164</v>
      </c>
      <c r="I90" s="20">
        <f t="shared" ref="I90:I91" si="10">+F90</f>
        <v>364.3</v>
      </c>
      <c r="J90" s="18">
        <v>364.3</v>
      </c>
      <c r="K90" s="18" t="s">
        <v>9</v>
      </c>
      <c r="L90" s="18">
        <f>+F90</f>
        <v>364.3</v>
      </c>
      <c r="M90" s="20"/>
      <c r="N90" s="18">
        <f t="shared" si="8"/>
        <v>364.3</v>
      </c>
      <c r="O90" s="18"/>
      <c r="P90" s="18"/>
      <c r="Q90" s="22" t="s">
        <v>238</v>
      </c>
      <c r="R90" s="1"/>
    </row>
    <row r="91" spans="1:19" s="9" customFormat="1" ht="36.75" customHeight="1">
      <c r="A91" s="50"/>
      <c r="B91" s="42"/>
      <c r="C91" s="50"/>
      <c r="D91" s="18">
        <v>55</v>
      </c>
      <c r="E91" s="31">
        <v>187</v>
      </c>
      <c r="F91" s="31">
        <v>540.4</v>
      </c>
      <c r="G91" s="31">
        <v>55</v>
      </c>
      <c r="H91" s="31">
        <v>187</v>
      </c>
      <c r="I91" s="20">
        <f t="shared" si="10"/>
        <v>540.4</v>
      </c>
      <c r="J91" s="31">
        <v>540.4</v>
      </c>
      <c r="K91" s="31" t="s">
        <v>9</v>
      </c>
      <c r="L91" s="18">
        <f t="shared" si="3"/>
        <v>540.4</v>
      </c>
      <c r="M91" s="32"/>
      <c r="N91" s="18">
        <f t="shared" si="8"/>
        <v>540.4</v>
      </c>
      <c r="O91" s="18"/>
      <c r="P91" s="18"/>
      <c r="Q91" s="22" t="s">
        <v>239</v>
      </c>
      <c r="R91" s="1"/>
    </row>
    <row r="92" spans="1:19" s="9" customFormat="1" ht="36.75" customHeight="1">
      <c r="A92" s="51"/>
      <c r="B92" s="22" t="s">
        <v>146</v>
      </c>
      <c r="C92" s="51"/>
      <c r="D92" s="18">
        <v>55</v>
      </c>
      <c r="E92" s="18">
        <v>191</v>
      </c>
      <c r="F92" s="18">
        <v>273.8</v>
      </c>
      <c r="G92" s="18">
        <v>55</v>
      </c>
      <c r="H92" s="18">
        <v>191</v>
      </c>
      <c r="I92" s="18">
        <v>273.8</v>
      </c>
      <c r="J92" s="18"/>
      <c r="K92" s="18" t="s">
        <v>9</v>
      </c>
      <c r="L92" s="20"/>
      <c r="M92" s="18">
        <f>+F92</f>
        <v>273.8</v>
      </c>
      <c r="N92" s="18">
        <f t="shared" si="8"/>
        <v>273.8</v>
      </c>
      <c r="O92" s="18"/>
      <c r="P92" s="18"/>
      <c r="Q92" s="22" t="s">
        <v>117</v>
      </c>
      <c r="R92" s="1"/>
    </row>
    <row r="93" spans="1:19" ht="28.5" customHeight="1">
      <c r="A93" s="40">
        <v>35</v>
      </c>
      <c r="B93" s="43" t="s">
        <v>87</v>
      </c>
      <c r="C93" s="40" t="s">
        <v>61</v>
      </c>
      <c r="D93" s="18">
        <v>55</v>
      </c>
      <c r="E93" s="18">
        <v>59</v>
      </c>
      <c r="F93" s="18">
        <v>747.3</v>
      </c>
      <c r="G93" s="18">
        <v>55</v>
      </c>
      <c r="H93" s="18">
        <v>59</v>
      </c>
      <c r="I93" s="18">
        <f>+F93</f>
        <v>747.3</v>
      </c>
      <c r="J93" s="18">
        <v>747.3</v>
      </c>
      <c r="K93" s="18" t="s">
        <v>9</v>
      </c>
      <c r="L93" s="18">
        <f t="shared" si="3"/>
        <v>747.3</v>
      </c>
      <c r="M93" s="20"/>
      <c r="N93" s="18">
        <f t="shared" si="8"/>
        <v>747.3</v>
      </c>
      <c r="O93" s="18"/>
      <c r="P93" s="18"/>
      <c r="Q93" s="22" t="s">
        <v>240</v>
      </c>
    </row>
    <row r="94" spans="1:19" ht="28.5" customHeight="1">
      <c r="A94" s="40"/>
      <c r="B94" s="43"/>
      <c r="C94" s="40"/>
      <c r="D94" s="18">
        <v>55</v>
      </c>
      <c r="E94" s="18">
        <v>157</v>
      </c>
      <c r="F94" s="18">
        <v>862.4</v>
      </c>
      <c r="G94" s="18">
        <v>55</v>
      </c>
      <c r="H94" s="18">
        <v>157</v>
      </c>
      <c r="I94" s="18">
        <f>+F94</f>
        <v>862.4</v>
      </c>
      <c r="J94" s="18">
        <v>862.4</v>
      </c>
      <c r="K94" s="18" t="s">
        <v>9</v>
      </c>
      <c r="L94" s="18">
        <f t="shared" si="3"/>
        <v>862.4</v>
      </c>
      <c r="M94" s="20"/>
      <c r="N94" s="18">
        <f t="shared" si="8"/>
        <v>862.4</v>
      </c>
      <c r="O94" s="18"/>
      <c r="P94" s="18"/>
      <c r="Q94" s="22" t="s">
        <v>241</v>
      </c>
    </row>
    <row r="95" spans="1:19" ht="28.5" customHeight="1">
      <c r="A95" s="40"/>
      <c r="B95" s="43"/>
      <c r="C95" s="40"/>
      <c r="D95" s="18">
        <v>15</v>
      </c>
      <c r="E95" s="18">
        <v>55</v>
      </c>
      <c r="F95" s="18">
        <v>344.9</v>
      </c>
      <c r="G95" s="40">
        <v>13</v>
      </c>
      <c r="H95" s="40" t="s">
        <v>113</v>
      </c>
      <c r="I95" s="49"/>
      <c r="J95" s="40">
        <v>696</v>
      </c>
      <c r="K95" s="18" t="s">
        <v>9</v>
      </c>
      <c r="L95" s="18">
        <f t="shared" si="3"/>
        <v>344.9</v>
      </c>
      <c r="M95" s="20"/>
      <c r="N95" s="18">
        <f t="shared" si="8"/>
        <v>344.9</v>
      </c>
      <c r="O95" s="18"/>
      <c r="P95" s="18"/>
      <c r="Q95" s="43" t="s">
        <v>129</v>
      </c>
    </row>
    <row r="96" spans="1:19" ht="33" customHeight="1">
      <c r="A96" s="40"/>
      <c r="B96" s="43"/>
      <c r="C96" s="40"/>
      <c r="D96" s="18">
        <v>16</v>
      </c>
      <c r="E96" s="18">
        <v>58</v>
      </c>
      <c r="F96" s="18">
        <v>197.2</v>
      </c>
      <c r="G96" s="40"/>
      <c r="H96" s="40"/>
      <c r="I96" s="50"/>
      <c r="J96" s="40"/>
      <c r="K96" s="18" t="s">
        <v>9</v>
      </c>
      <c r="L96" s="18">
        <f t="shared" si="3"/>
        <v>197.2</v>
      </c>
      <c r="M96" s="20"/>
      <c r="N96" s="18">
        <f t="shared" si="8"/>
        <v>197.2</v>
      </c>
      <c r="O96" s="18"/>
      <c r="P96" s="18"/>
      <c r="Q96" s="43"/>
    </row>
    <row r="97" spans="1:17" ht="33" customHeight="1">
      <c r="A97" s="40"/>
      <c r="B97" s="43"/>
      <c r="C97" s="40"/>
      <c r="D97" s="18">
        <v>16</v>
      </c>
      <c r="E97" s="18">
        <v>82</v>
      </c>
      <c r="F97" s="18">
        <v>378.8</v>
      </c>
      <c r="G97" s="40"/>
      <c r="H97" s="40"/>
      <c r="I97" s="51"/>
      <c r="J97" s="40"/>
      <c r="K97" s="18" t="s">
        <v>9</v>
      </c>
      <c r="L97" s="18">
        <f t="shared" si="3"/>
        <v>378.8</v>
      </c>
      <c r="M97" s="20"/>
      <c r="N97" s="18">
        <f t="shared" si="8"/>
        <v>378.8</v>
      </c>
      <c r="O97" s="18"/>
      <c r="P97" s="18"/>
      <c r="Q97" s="43"/>
    </row>
    <row r="98" spans="1:17" ht="33" customHeight="1">
      <c r="A98" s="40">
        <v>36</v>
      </c>
      <c r="B98" s="42" t="s">
        <v>31</v>
      </c>
      <c r="C98" s="40" t="s">
        <v>61</v>
      </c>
      <c r="D98" s="18">
        <v>55</v>
      </c>
      <c r="E98" s="18">
        <v>62</v>
      </c>
      <c r="F98" s="18">
        <v>747.8</v>
      </c>
      <c r="G98" s="18">
        <v>55</v>
      </c>
      <c r="H98" s="25">
        <v>62</v>
      </c>
      <c r="I98" s="25">
        <v>747.8</v>
      </c>
      <c r="J98" s="25">
        <f>+I98</f>
        <v>747.8</v>
      </c>
      <c r="K98" s="18" t="s">
        <v>9</v>
      </c>
      <c r="L98" s="18">
        <f t="shared" si="3"/>
        <v>747.8</v>
      </c>
      <c r="M98" s="20"/>
      <c r="N98" s="18">
        <f t="shared" si="8"/>
        <v>747.8</v>
      </c>
      <c r="O98" s="18"/>
      <c r="P98" s="18"/>
      <c r="Q98" s="22" t="s">
        <v>242</v>
      </c>
    </row>
    <row r="99" spans="1:17" ht="33" customHeight="1">
      <c r="A99" s="40"/>
      <c r="B99" s="42"/>
      <c r="C99" s="40"/>
      <c r="D99" s="18">
        <v>55</v>
      </c>
      <c r="E99" s="18">
        <v>82</v>
      </c>
      <c r="F99" s="18">
        <v>770.7</v>
      </c>
      <c r="G99" s="18">
        <v>55</v>
      </c>
      <c r="H99" s="18">
        <v>82</v>
      </c>
      <c r="I99" s="18">
        <v>770.7</v>
      </c>
      <c r="J99" s="25">
        <f t="shared" ref="J99:J100" si="11">+I99</f>
        <v>770.7</v>
      </c>
      <c r="K99" s="18" t="s">
        <v>9</v>
      </c>
      <c r="L99" s="18">
        <f t="shared" ref="L99:L169" si="12">+F99</f>
        <v>770.7</v>
      </c>
      <c r="M99" s="20"/>
      <c r="N99" s="18">
        <f t="shared" si="8"/>
        <v>770.7</v>
      </c>
      <c r="O99" s="18"/>
      <c r="P99" s="18"/>
      <c r="Q99" s="22" t="s">
        <v>243</v>
      </c>
    </row>
    <row r="100" spans="1:17" ht="34.15" customHeight="1">
      <c r="A100" s="40"/>
      <c r="B100" s="42"/>
      <c r="C100" s="40"/>
      <c r="D100" s="18">
        <v>55</v>
      </c>
      <c r="E100" s="18">
        <v>118</v>
      </c>
      <c r="F100" s="18">
        <v>1058.5</v>
      </c>
      <c r="G100" s="18">
        <v>55</v>
      </c>
      <c r="H100" s="18">
        <v>118</v>
      </c>
      <c r="I100" s="18">
        <v>1058.5</v>
      </c>
      <c r="J100" s="25">
        <f t="shared" si="11"/>
        <v>1058.5</v>
      </c>
      <c r="K100" s="18" t="s">
        <v>9</v>
      </c>
      <c r="L100" s="18">
        <f t="shared" si="12"/>
        <v>1058.5</v>
      </c>
      <c r="M100" s="20"/>
      <c r="N100" s="18">
        <f t="shared" si="8"/>
        <v>1058.5</v>
      </c>
      <c r="O100" s="18"/>
      <c r="P100" s="18"/>
      <c r="Q100" s="22" t="s">
        <v>244</v>
      </c>
    </row>
    <row r="101" spans="1:17" ht="34.15" customHeight="1">
      <c r="A101" s="40"/>
      <c r="B101" s="42"/>
      <c r="C101" s="40"/>
      <c r="D101" s="18">
        <v>55</v>
      </c>
      <c r="E101" s="18">
        <v>156</v>
      </c>
      <c r="F101" s="18">
        <v>648.1</v>
      </c>
      <c r="G101" s="18">
        <v>55</v>
      </c>
      <c r="H101" s="18">
        <v>156</v>
      </c>
      <c r="I101" s="18">
        <v>648.1</v>
      </c>
      <c r="J101" s="18">
        <f>+I101</f>
        <v>648.1</v>
      </c>
      <c r="K101" s="18" t="s">
        <v>9</v>
      </c>
      <c r="L101" s="18">
        <f t="shared" si="12"/>
        <v>648.1</v>
      </c>
      <c r="M101" s="20"/>
      <c r="N101" s="18">
        <f t="shared" si="8"/>
        <v>648.1</v>
      </c>
      <c r="O101" s="18"/>
      <c r="P101" s="18"/>
      <c r="Q101" s="22" t="s">
        <v>245</v>
      </c>
    </row>
    <row r="102" spans="1:17" ht="31.9" customHeight="1">
      <c r="A102" s="40">
        <v>37</v>
      </c>
      <c r="B102" s="29" t="s">
        <v>32</v>
      </c>
      <c r="C102" s="18" t="s">
        <v>61</v>
      </c>
      <c r="D102" s="18">
        <v>55</v>
      </c>
      <c r="E102" s="18">
        <v>81</v>
      </c>
      <c r="F102" s="18">
        <v>794.5</v>
      </c>
      <c r="G102" s="18">
        <v>55</v>
      </c>
      <c r="H102" s="18">
        <v>81</v>
      </c>
      <c r="I102" s="18">
        <v>794.5</v>
      </c>
      <c r="J102" s="18">
        <f t="shared" ref="J102:J112" si="13">+I102</f>
        <v>794.5</v>
      </c>
      <c r="K102" s="18" t="s">
        <v>9</v>
      </c>
      <c r="L102" s="18">
        <f t="shared" si="12"/>
        <v>794.5</v>
      </c>
      <c r="M102" s="20"/>
      <c r="N102" s="18">
        <f t="shared" si="8"/>
        <v>794.5</v>
      </c>
      <c r="O102" s="18"/>
      <c r="P102" s="18"/>
      <c r="Q102" s="22" t="s">
        <v>246</v>
      </c>
    </row>
    <row r="103" spans="1:17" ht="31.9" customHeight="1">
      <c r="A103" s="40"/>
      <c r="B103" s="34" t="s">
        <v>32</v>
      </c>
      <c r="C103" s="18" t="s">
        <v>61</v>
      </c>
      <c r="D103" s="18">
        <v>55</v>
      </c>
      <c r="E103" s="31">
        <v>70</v>
      </c>
      <c r="F103" s="31">
        <v>731</v>
      </c>
      <c r="G103" s="32">
        <v>55</v>
      </c>
      <c r="H103" s="32">
        <v>70</v>
      </c>
      <c r="I103" s="32">
        <v>731</v>
      </c>
      <c r="J103" s="18">
        <f t="shared" si="13"/>
        <v>731</v>
      </c>
      <c r="K103" s="32" t="s">
        <v>9</v>
      </c>
      <c r="L103" s="18">
        <f>+F103</f>
        <v>731</v>
      </c>
      <c r="M103" s="32"/>
      <c r="N103" s="18">
        <f t="shared" si="8"/>
        <v>731</v>
      </c>
      <c r="O103" s="18"/>
      <c r="P103" s="18"/>
      <c r="Q103" s="22" t="s">
        <v>247</v>
      </c>
    </row>
    <row r="104" spans="1:17" ht="40.9" customHeight="1">
      <c r="A104" s="40">
        <v>38</v>
      </c>
      <c r="B104" s="43" t="s">
        <v>33</v>
      </c>
      <c r="C104" s="40" t="s">
        <v>61</v>
      </c>
      <c r="D104" s="18">
        <v>55</v>
      </c>
      <c r="E104" s="18">
        <v>207</v>
      </c>
      <c r="F104" s="18">
        <v>525.29999999999995</v>
      </c>
      <c r="G104" s="18">
        <v>55</v>
      </c>
      <c r="H104" s="18">
        <v>207</v>
      </c>
      <c r="I104" s="18">
        <v>525.29999999999995</v>
      </c>
      <c r="J104" s="18">
        <f t="shared" si="13"/>
        <v>525.29999999999995</v>
      </c>
      <c r="K104" s="18" t="s">
        <v>9</v>
      </c>
      <c r="L104" s="18">
        <f t="shared" si="12"/>
        <v>525.29999999999995</v>
      </c>
      <c r="M104" s="20"/>
      <c r="N104" s="18">
        <f t="shared" si="8"/>
        <v>525.29999999999995</v>
      </c>
      <c r="O104" s="18"/>
      <c r="P104" s="18"/>
      <c r="Q104" s="22" t="s">
        <v>248</v>
      </c>
    </row>
    <row r="105" spans="1:17" ht="36.6" customHeight="1">
      <c r="A105" s="40"/>
      <c r="B105" s="43"/>
      <c r="C105" s="40"/>
      <c r="D105" s="18">
        <v>55</v>
      </c>
      <c r="E105" s="18">
        <v>123</v>
      </c>
      <c r="F105" s="18">
        <v>684.2</v>
      </c>
      <c r="G105" s="18">
        <v>55</v>
      </c>
      <c r="H105" s="18">
        <v>123</v>
      </c>
      <c r="I105" s="18">
        <v>684.2</v>
      </c>
      <c r="J105" s="18">
        <f t="shared" si="13"/>
        <v>684.2</v>
      </c>
      <c r="K105" s="18" t="s">
        <v>9</v>
      </c>
      <c r="L105" s="18">
        <f t="shared" si="12"/>
        <v>684.2</v>
      </c>
      <c r="M105" s="20"/>
      <c r="N105" s="18">
        <f t="shared" si="8"/>
        <v>684.2</v>
      </c>
      <c r="O105" s="18"/>
      <c r="P105" s="18"/>
      <c r="Q105" s="22" t="s">
        <v>249</v>
      </c>
    </row>
    <row r="106" spans="1:17" ht="36.6" customHeight="1">
      <c r="A106" s="40"/>
      <c r="B106" s="43"/>
      <c r="C106" s="40"/>
      <c r="D106" s="18">
        <v>55</v>
      </c>
      <c r="E106" s="18">
        <v>185</v>
      </c>
      <c r="F106" s="18">
        <v>1242.8</v>
      </c>
      <c r="G106" s="18">
        <v>55</v>
      </c>
      <c r="H106" s="18">
        <v>185</v>
      </c>
      <c r="I106" s="18">
        <v>1242.8</v>
      </c>
      <c r="J106" s="18">
        <f t="shared" si="13"/>
        <v>1242.8</v>
      </c>
      <c r="K106" s="18" t="s">
        <v>9</v>
      </c>
      <c r="L106" s="18">
        <f t="shared" si="12"/>
        <v>1242.8</v>
      </c>
      <c r="M106" s="20"/>
      <c r="N106" s="18">
        <f t="shared" si="8"/>
        <v>1242.8</v>
      </c>
      <c r="O106" s="18"/>
      <c r="P106" s="18"/>
      <c r="Q106" s="22" t="s">
        <v>250</v>
      </c>
    </row>
    <row r="107" spans="1:17" ht="28.5" customHeight="1">
      <c r="A107" s="40">
        <v>39</v>
      </c>
      <c r="B107" s="29" t="s">
        <v>34</v>
      </c>
      <c r="C107" s="18" t="s">
        <v>61</v>
      </c>
      <c r="D107" s="18">
        <v>55</v>
      </c>
      <c r="E107" s="18">
        <v>83</v>
      </c>
      <c r="F107" s="18">
        <v>610.79999999999995</v>
      </c>
      <c r="G107" s="18">
        <v>55</v>
      </c>
      <c r="H107" s="18">
        <v>83</v>
      </c>
      <c r="I107" s="18">
        <v>610.79999999999995</v>
      </c>
      <c r="J107" s="18">
        <f t="shared" si="13"/>
        <v>610.79999999999995</v>
      </c>
      <c r="K107" s="18" t="s">
        <v>9</v>
      </c>
      <c r="L107" s="18">
        <f t="shared" si="12"/>
        <v>610.79999999999995</v>
      </c>
      <c r="M107" s="20"/>
      <c r="N107" s="18">
        <f t="shared" si="8"/>
        <v>610.79999999999995</v>
      </c>
      <c r="O107" s="18"/>
      <c r="P107" s="18"/>
      <c r="Q107" s="22" t="s">
        <v>251</v>
      </c>
    </row>
    <row r="108" spans="1:17" ht="28.5" customHeight="1">
      <c r="A108" s="40"/>
      <c r="B108" s="29" t="s">
        <v>34</v>
      </c>
      <c r="C108" s="18" t="s">
        <v>61</v>
      </c>
      <c r="D108" s="18">
        <v>55</v>
      </c>
      <c r="E108" s="18">
        <v>84</v>
      </c>
      <c r="F108" s="18">
        <v>532.4</v>
      </c>
      <c r="G108" s="18">
        <v>55</v>
      </c>
      <c r="H108" s="18">
        <v>84</v>
      </c>
      <c r="I108" s="18">
        <v>532.4</v>
      </c>
      <c r="J108" s="18">
        <f t="shared" si="13"/>
        <v>532.4</v>
      </c>
      <c r="K108" s="18" t="s">
        <v>9</v>
      </c>
      <c r="L108" s="18">
        <f t="shared" si="12"/>
        <v>532.4</v>
      </c>
      <c r="M108" s="20"/>
      <c r="N108" s="18">
        <f t="shared" si="8"/>
        <v>532.4</v>
      </c>
      <c r="O108" s="18"/>
      <c r="P108" s="18"/>
      <c r="Q108" s="22" t="s">
        <v>252</v>
      </c>
    </row>
    <row r="109" spans="1:17" ht="38.25" customHeight="1">
      <c r="A109" s="20">
        <v>40</v>
      </c>
      <c r="B109" s="20" t="s">
        <v>35</v>
      </c>
      <c r="C109" s="18" t="s">
        <v>61</v>
      </c>
      <c r="D109" s="18">
        <v>55</v>
      </c>
      <c r="E109" s="18">
        <v>80</v>
      </c>
      <c r="F109" s="18">
        <v>364.9</v>
      </c>
      <c r="G109" s="18">
        <v>55</v>
      </c>
      <c r="H109" s="25">
        <v>80</v>
      </c>
      <c r="I109" s="25">
        <v>364.9</v>
      </c>
      <c r="J109" s="18">
        <f t="shared" si="13"/>
        <v>364.9</v>
      </c>
      <c r="K109" s="18" t="s">
        <v>9</v>
      </c>
      <c r="L109" s="18">
        <f t="shared" si="12"/>
        <v>364.9</v>
      </c>
      <c r="M109" s="20"/>
      <c r="N109" s="18">
        <f t="shared" si="8"/>
        <v>364.9</v>
      </c>
      <c r="O109" s="18"/>
      <c r="P109" s="18"/>
      <c r="Q109" s="22" t="s">
        <v>253</v>
      </c>
    </row>
    <row r="110" spans="1:17" ht="38.25" customHeight="1">
      <c r="A110" s="20">
        <v>41</v>
      </c>
      <c r="B110" s="23" t="s">
        <v>36</v>
      </c>
      <c r="C110" s="18" t="s">
        <v>61</v>
      </c>
      <c r="D110" s="18">
        <v>55</v>
      </c>
      <c r="E110" s="18">
        <v>100</v>
      </c>
      <c r="F110" s="18">
        <v>811.7</v>
      </c>
      <c r="G110" s="18">
        <v>55</v>
      </c>
      <c r="H110" s="18">
        <v>100</v>
      </c>
      <c r="I110" s="18">
        <v>811.7</v>
      </c>
      <c r="J110" s="18">
        <f t="shared" si="13"/>
        <v>811.7</v>
      </c>
      <c r="K110" s="18" t="s">
        <v>9</v>
      </c>
      <c r="L110" s="18">
        <f t="shared" si="12"/>
        <v>811.7</v>
      </c>
      <c r="M110" s="20"/>
      <c r="N110" s="18">
        <f t="shared" si="8"/>
        <v>811.7</v>
      </c>
      <c r="O110" s="18"/>
      <c r="P110" s="18"/>
      <c r="Q110" s="22" t="s">
        <v>254</v>
      </c>
    </row>
    <row r="111" spans="1:17" ht="28.5" customHeight="1">
      <c r="A111" s="49">
        <v>42</v>
      </c>
      <c r="B111" s="45" t="s">
        <v>37</v>
      </c>
      <c r="C111" s="40" t="s">
        <v>61</v>
      </c>
      <c r="D111" s="18">
        <v>55</v>
      </c>
      <c r="E111" s="18">
        <v>103</v>
      </c>
      <c r="F111" s="18">
        <v>1086.5</v>
      </c>
      <c r="G111" s="18">
        <v>55</v>
      </c>
      <c r="H111" s="18">
        <v>103</v>
      </c>
      <c r="I111" s="18">
        <v>1086.5</v>
      </c>
      <c r="J111" s="18">
        <f t="shared" si="13"/>
        <v>1086.5</v>
      </c>
      <c r="K111" s="18" t="s">
        <v>9</v>
      </c>
      <c r="L111" s="18">
        <f t="shared" si="12"/>
        <v>1086.5</v>
      </c>
      <c r="M111" s="20"/>
      <c r="N111" s="18">
        <f t="shared" si="8"/>
        <v>1086.5</v>
      </c>
      <c r="O111" s="18"/>
      <c r="P111" s="18"/>
      <c r="Q111" s="22" t="s">
        <v>255</v>
      </c>
    </row>
    <row r="112" spans="1:17" ht="28.5" customHeight="1">
      <c r="A112" s="50"/>
      <c r="B112" s="46"/>
      <c r="C112" s="40"/>
      <c r="D112" s="18">
        <v>55</v>
      </c>
      <c r="E112" s="18">
        <v>181</v>
      </c>
      <c r="F112" s="18">
        <v>443</v>
      </c>
      <c r="G112" s="18">
        <v>55</v>
      </c>
      <c r="H112" s="18">
        <v>181</v>
      </c>
      <c r="I112" s="18">
        <v>443</v>
      </c>
      <c r="J112" s="18">
        <f t="shared" si="13"/>
        <v>443</v>
      </c>
      <c r="K112" s="18" t="s">
        <v>9</v>
      </c>
      <c r="L112" s="18">
        <f t="shared" si="12"/>
        <v>443</v>
      </c>
      <c r="M112" s="20"/>
      <c r="N112" s="18">
        <f t="shared" si="8"/>
        <v>443</v>
      </c>
      <c r="O112" s="18"/>
      <c r="P112" s="18"/>
      <c r="Q112" s="22" t="s">
        <v>256</v>
      </c>
    </row>
    <row r="113" spans="1:18" ht="45" customHeight="1">
      <c r="A113" s="51"/>
      <c r="B113" s="47"/>
      <c r="C113" s="18"/>
      <c r="D113" s="18">
        <v>55</v>
      </c>
      <c r="E113" s="18">
        <v>190</v>
      </c>
      <c r="F113" s="18">
        <v>499.1</v>
      </c>
      <c r="G113" s="18">
        <v>55</v>
      </c>
      <c r="H113" s="18">
        <v>190</v>
      </c>
      <c r="I113" s="18">
        <v>499.1</v>
      </c>
      <c r="J113" s="18"/>
      <c r="K113" s="18" t="s">
        <v>9</v>
      </c>
      <c r="L113" s="20"/>
      <c r="M113" s="18">
        <f>+F113</f>
        <v>499.1</v>
      </c>
      <c r="N113" s="18">
        <f t="shared" si="8"/>
        <v>499.1</v>
      </c>
      <c r="O113" s="18"/>
      <c r="P113" s="18"/>
      <c r="Q113" s="22" t="s">
        <v>117</v>
      </c>
    </row>
    <row r="114" spans="1:18" ht="28.5" customHeight="1">
      <c r="A114" s="40">
        <v>43</v>
      </c>
      <c r="B114" s="68" t="s">
        <v>38</v>
      </c>
      <c r="C114" s="40" t="s">
        <v>61</v>
      </c>
      <c r="D114" s="18">
        <v>55</v>
      </c>
      <c r="E114" s="18">
        <v>104</v>
      </c>
      <c r="F114" s="18">
        <v>590.5</v>
      </c>
      <c r="G114" s="18">
        <v>55</v>
      </c>
      <c r="H114" s="25">
        <v>104</v>
      </c>
      <c r="I114" s="25">
        <v>590.5</v>
      </c>
      <c r="J114" s="25">
        <f>+I114</f>
        <v>590.5</v>
      </c>
      <c r="K114" s="18" t="s">
        <v>9</v>
      </c>
      <c r="L114" s="18">
        <f t="shared" si="12"/>
        <v>590.5</v>
      </c>
      <c r="M114" s="20"/>
      <c r="N114" s="18">
        <f t="shared" si="8"/>
        <v>590.5</v>
      </c>
      <c r="O114" s="18"/>
      <c r="P114" s="18"/>
      <c r="Q114" s="22" t="s">
        <v>257</v>
      </c>
    </row>
    <row r="115" spans="1:18" ht="28.5" customHeight="1">
      <c r="A115" s="40"/>
      <c r="B115" s="68"/>
      <c r="C115" s="40"/>
      <c r="D115" s="18">
        <v>55</v>
      </c>
      <c r="E115" s="18">
        <v>58</v>
      </c>
      <c r="F115" s="18">
        <v>772.5</v>
      </c>
      <c r="G115" s="18">
        <v>55</v>
      </c>
      <c r="H115" s="25">
        <v>58</v>
      </c>
      <c r="I115" s="25">
        <v>772.5</v>
      </c>
      <c r="J115" s="25">
        <f t="shared" ref="J115:J116" si="14">+I115</f>
        <v>772.5</v>
      </c>
      <c r="K115" s="18" t="s">
        <v>9</v>
      </c>
      <c r="L115" s="18">
        <f t="shared" si="12"/>
        <v>772.5</v>
      </c>
      <c r="M115" s="20"/>
      <c r="N115" s="18">
        <f t="shared" si="8"/>
        <v>772.5</v>
      </c>
      <c r="O115" s="18"/>
      <c r="P115" s="18"/>
      <c r="Q115" s="22" t="s">
        <v>258</v>
      </c>
    </row>
    <row r="116" spans="1:18" ht="28.5" customHeight="1">
      <c r="A116" s="40"/>
      <c r="B116" s="68"/>
      <c r="C116" s="40"/>
      <c r="D116" s="18">
        <v>55</v>
      </c>
      <c r="E116" s="18">
        <v>141</v>
      </c>
      <c r="F116" s="18">
        <v>1041.8</v>
      </c>
      <c r="G116" s="18">
        <v>55</v>
      </c>
      <c r="H116" s="25">
        <v>141</v>
      </c>
      <c r="I116" s="25">
        <v>1041.8</v>
      </c>
      <c r="J116" s="25">
        <f t="shared" si="14"/>
        <v>1041.8</v>
      </c>
      <c r="K116" s="18" t="s">
        <v>9</v>
      </c>
      <c r="L116" s="18">
        <f t="shared" si="12"/>
        <v>1041.8</v>
      </c>
      <c r="M116" s="20"/>
      <c r="N116" s="18">
        <f t="shared" si="8"/>
        <v>1041.8</v>
      </c>
      <c r="O116" s="18"/>
      <c r="P116" s="18"/>
      <c r="Q116" s="22" t="s">
        <v>259</v>
      </c>
    </row>
    <row r="117" spans="1:18" ht="28.5" customHeight="1">
      <c r="A117" s="40"/>
      <c r="B117" s="68"/>
      <c r="C117" s="40"/>
      <c r="D117" s="18">
        <v>6</v>
      </c>
      <c r="E117" s="18">
        <v>242</v>
      </c>
      <c r="F117" s="18">
        <v>998.7</v>
      </c>
      <c r="G117" s="40">
        <v>13</v>
      </c>
      <c r="H117" s="41" t="s">
        <v>132</v>
      </c>
      <c r="I117" s="25"/>
      <c r="J117" s="41">
        <v>1080</v>
      </c>
      <c r="K117" s="18" t="s">
        <v>9</v>
      </c>
      <c r="L117" s="18">
        <f t="shared" si="12"/>
        <v>998.7</v>
      </c>
      <c r="M117" s="20"/>
      <c r="N117" s="18">
        <f t="shared" si="8"/>
        <v>998.7</v>
      </c>
      <c r="O117" s="18"/>
      <c r="P117" s="18"/>
      <c r="Q117" s="42" t="s">
        <v>63</v>
      </c>
    </row>
    <row r="118" spans="1:18" ht="28.5" customHeight="1">
      <c r="A118" s="40"/>
      <c r="B118" s="68"/>
      <c r="C118" s="40"/>
      <c r="D118" s="18">
        <v>16</v>
      </c>
      <c r="E118" s="18">
        <v>56</v>
      </c>
      <c r="F118" s="18">
        <v>259.89999999999998</v>
      </c>
      <c r="G118" s="40"/>
      <c r="H118" s="41"/>
      <c r="I118" s="25"/>
      <c r="J118" s="41"/>
      <c r="K118" s="18" t="s">
        <v>9</v>
      </c>
      <c r="L118" s="18">
        <f t="shared" si="12"/>
        <v>259.89999999999998</v>
      </c>
      <c r="M118" s="20"/>
      <c r="N118" s="18">
        <f t="shared" si="8"/>
        <v>259.89999999999998</v>
      </c>
      <c r="O118" s="18"/>
      <c r="P118" s="18"/>
      <c r="Q118" s="42"/>
      <c r="R118" s="1">
        <v>1</v>
      </c>
    </row>
    <row r="119" spans="1:18" ht="30.6" customHeight="1">
      <c r="A119" s="40">
        <v>44</v>
      </c>
      <c r="B119" s="43" t="s">
        <v>176</v>
      </c>
      <c r="C119" s="40" t="s">
        <v>61</v>
      </c>
      <c r="D119" s="18">
        <v>55</v>
      </c>
      <c r="E119" s="18">
        <v>102</v>
      </c>
      <c r="F119" s="18">
        <v>980.1</v>
      </c>
      <c r="G119" s="18">
        <v>55</v>
      </c>
      <c r="H119" s="18">
        <v>102</v>
      </c>
      <c r="I119" s="25">
        <v>980.1</v>
      </c>
      <c r="J119" s="25">
        <f t="shared" ref="J119:J125" si="15">+I119</f>
        <v>980.1</v>
      </c>
      <c r="K119" s="18" t="s">
        <v>9</v>
      </c>
      <c r="L119" s="18">
        <f t="shared" si="12"/>
        <v>980.1</v>
      </c>
      <c r="M119" s="20"/>
      <c r="N119" s="18">
        <f t="shared" si="8"/>
        <v>980.1</v>
      </c>
      <c r="O119" s="18"/>
      <c r="P119" s="18"/>
      <c r="Q119" s="22" t="s">
        <v>260</v>
      </c>
    </row>
    <row r="120" spans="1:18" ht="30.6" customHeight="1">
      <c r="A120" s="40"/>
      <c r="B120" s="43"/>
      <c r="C120" s="40"/>
      <c r="D120" s="18">
        <v>55</v>
      </c>
      <c r="E120" s="18">
        <v>172</v>
      </c>
      <c r="F120" s="18">
        <v>822</v>
      </c>
      <c r="G120" s="18">
        <v>55</v>
      </c>
      <c r="H120" s="18">
        <v>172</v>
      </c>
      <c r="I120" s="25">
        <v>822</v>
      </c>
      <c r="J120" s="25">
        <f t="shared" si="15"/>
        <v>822</v>
      </c>
      <c r="K120" s="18" t="s">
        <v>9</v>
      </c>
      <c r="L120" s="18">
        <f t="shared" si="12"/>
        <v>822</v>
      </c>
      <c r="M120" s="20"/>
      <c r="N120" s="18">
        <f t="shared" si="8"/>
        <v>822</v>
      </c>
      <c r="O120" s="18"/>
      <c r="P120" s="18"/>
      <c r="Q120" s="22" t="s">
        <v>261</v>
      </c>
    </row>
    <row r="121" spans="1:18" ht="30.6" customHeight="1">
      <c r="A121" s="40"/>
      <c r="B121" s="43"/>
      <c r="C121" s="40"/>
      <c r="D121" s="18">
        <v>55</v>
      </c>
      <c r="E121" s="18">
        <v>175</v>
      </c>
      <c r="F121" s="18">
        <v>1212.9000000000001</v>
      </c>
      <c r="G121" s="18">
        <v>55</v>
      </c>
      <c r="H121" s="18">
        <v>175</v>
      </c>
      <c r="I121" s="25">
        <v>1212.9000000000001</v>
      </c>
      <c r="J121" s="25">
        <f t="shared" si="15"/>
        <v>1212.9000000000001</v>
      </c>
      <c r="K121" s="18" t="s">
        <v>9</v>
      </c>
      <c r="L121" s="18">
        <f>+F121-O121</f>
        <v>1120.9000000000001</v>
      </c>
      <c r="M121" s="20"/>
      <c r="N121" s="18">
        <f t="shared" si="8"/>
        <v>1120.9000000000001</v>
      </c>
      <c r="O121" s="18">
        <v>92</v>
      </c>
      <c r="P121" s="18"/>
      <c r="Q121" s="22" t="s">
        <v>262</v>
      </c>
    </row>
    <row r="122" spans="1:18" ht="30.6" customHeight="1">
      <c r="A122" s="40"/>
      <c r="B122" s="43"/>
      <c r="C122" s="40"/>
      <c r="D122" s="18">
        <v>55</v>
      </c>
      <c r="E122" s="18">
        <v>68</v>
      </c>
      <c r="F122" s="18">
        <v>726.3</v>
      </c>
      <c r="G122" s="18">
        <v>55</v>
      </c>
      <c r="H122" s="25">
        <v>68</v>
      </c>
      <c r="I122" s="25">
        <v>726.3</v>
      </c>
      <c r="J122" s="25">
        <f t="shared" si="15"/>
        <v>726.3</v>
      </c>
      <c r="K122" s="18" t="s">
        <v>9</v>
      </c>
      <c r="L122" s="18">
        <f>+F122</f>
        <v>726.3</v>
      </c>
      <c r="M122" s="20"/>
      <c r="N122" s="18">
        <f t="shared" si="8"/>
        <v>726.3</v>
      </c>
      <c r="O122" s="18"/>
      <c r="P122" s="18"/>
      <c r="Q122" s="22" t="s">
        <v>263</v>
      </c>
    </row>
    <row r="123" spans="1:18" ht="50.25" customHeight="1">
      <c r="A123" s="40">
        <v>45</v>
      </c>
      <c r="B123" s="43" t="s">
        <v>177</v>
      </c>
      <c r="C123" s="40" t="s">
        <v>61</v>
      </c>
      <c r="D123" s="18">
        <v>55</v>
      </c>
      <c r="E123" s="18">
        <v>120</v>
      </c>
      <c r="F123" s="18">
        <v>993.1</v>
      </c>
      <c r="G123" s="18">
        <v>55</v>
      </c>
      <c r="H123" s="18">
        <v>120</v>
      </c>
      <c r="I123" s="18">
        <v>993.1</v>
      </c>
      <c r="J123" s="18">
        <f t="shared" si="15"/>
        <v>993.1</v>
      </c>
      <c r="K123" s="18" t="s">
        <v>9</v>
      </c>
      <c r="L123" s="18">
        <f t="shared" si="12"/>
        <v>993.1</v>
      </c>
      <c r="M123" s="35"/>
      <c r="N123" s="18">
        <f t="shared" si="8"/>
        <v>993.1</v>
      </c>
      <c r="O123" s="18"/>
      <c r="P123" s="18"/>
      <c r="Q123" s="22" t="s">
        <v>264</v>
      </c>
    </row>
    <row r="124" spans="1:18" ht="50.25" customHeight="1">
      <c r="A124" s="40"/>
      <c r="B124" s="42"/>
      <c r="C124" s="40"/>
      <c r="D124" s="18">
        <v>55</v>
      </c>
      <c r="E124" s="18">
        <v>188</v>
      </c>
      <c r="F124" s="18">
        <v>880.2</v>
      </c>
      <c r="G124" s="18">
        <v>55</v>
      </c>
      <c r="H124" s="18">
        <v>188</v>
      </c>
      <c r="I124" s="18">
        <v>880.2</v>
      </c>
      <c r="J124" s="18">
        <f t="shared" si="15"/>
        <v>880.2</v>
      </c>
      <c r="K124" s="18" t="s">
        <v>9</v>
      </c>
      <c r="L124" s="18">
        <f t="shared" si="12"/>
        <v>880.2</v>
      </c>
      <c r="M124" s="35"/>
      <c r="N124" s="18">
        <f t="shared" si="8"/>
        <v>880.2</v>
      </c>
      <c r="O124" s="18"/>
      <c r="P124" s="18"/>
      <c r="Q124" s="22" t="s">
        <v>265</v>
      </c>
    </row>
    <row r="125" spans="1:18" ht="28.5" customHeight="1">
      <c r="A125" s="40">
        <v>46</v>
      </c>
      <c r="B125" s="42" t="s">
        <v>39</v>
      </c>
      <c r="C125" s="40" t="s">
        <v>61</v>
      </c>
      <c r="D125" s="18">
        <v>55</v>
      </c>
      <c r="E125" s="18">
        <v>121</v>
      </c>
      <c r="F125" s="18">
        <v>945.6</v>
      </c>
      <c r="G125" s="18">
        <v>55</v>
      </c>
      <c r="H125" s="18">
        <v>121</v>
      </c>
      <c r="I125" s="18">
        <v>945.6</v>
      </c>
      <c r="J125" s="18">
        <f t="shared" si="15"/>
        <v>945.6</v>
      </c>
      <c r="K125" s="18" t="s">
        <v>9</v>
      </c>
      <c r="L125" s="18">
        <f t="shared" si="12"/>
        <v>945.6</v>
      </c>
      <c r="M125" s="20"/>
      <c r="N125" s="18">
        <f t="shared" si="8"/>
        <v>945.6</v>
      </c>
      <c r="O125" s="18"/>
      <c r="P125" s="18"/>
      <c r="Q125" s="22" t="s">
        <v>266</v>
      </c>
    </row>
    <row r="126" spans="1:18" ht="28.5" customHeight="1">
      <c r="A126" s="40"/>
      <c r="B126" s="42"/>
      <c r="C126" s="40"/>
      <c r="D126" s="18">
        <v>55</v>
      </c>
      <c r="E126" s="18">
        <v>145</v>
      </c>
      <c r="F126" s="18">
        <v>943.2</v>
      </c>
      <c r="G126" s="18">
        <v>55</v>
      </c>
      <c r="H126" s="18">
        <v>145</v>
      </c>
      <c r="I126" s="18">
        <v>943.2</v>
      </c>
      <c r="J126" s="18">
        <f t="shared" ref="J126:J127" si="16">+I126</f>
        <v>943.2</v>
      </c>
      <c r="K126" s="18" t="s">
        <v>9</v>
      </c>
      <c r="L126" s="18">
        <f t="shared" si="12"/>
        <v>943.2</v>
      </c>
      <c r="M126" s="20"/>
      <c r="N126" s="18">
        <f t="shared" si="8"/>
        <v>943.2</v>
      </c>
      <c r="O126" s="18"/>
      <c r="P126" s="18"/>
      <c r="Q126" s="22" t="s">
        <v>267</v>
      </c>
    </row>
    <row r="127" spans="1:18" ht="28.5" customHeight="1">
      <c r="A127" s="40"/>
      <c r="B127" s="42"/>
      <c r="C127" s="40"/>
      <c r="D127" s="18">
        <v>55</v>
      </c>
      <c r="E127" s="18">
        <v>153</v>
      </c>
      <c r="F127" s="18">
        <v>578.70000000000005</v>
      </c>
      <c r="G127" s="18">
        <v>55</v>
      </c>
      <c r="H127" s="18">
        <v>153</v>
      </c>
      <c r="I127" s="18">
        <v>578.70000000000005</v>
      </c>
      <c r="J127" s="18">
        <f t="shared" si="16"/>
        <v>578.70000000000005</v>
      </c>
      <c r="K127" s="18" t="s">
        <v>9</v>
      </c>
      <c r="L127" s="18">
        <f t="shared" si="12"/>
        <v>578.70000000000005</v>
      </c>
      <c r="M127" s="20"/>
      <c r="N127" s="18">
        <f t="shared" si="8"/>
        <v>578.70000000000005</v>
      </c>
      <c r="O127" s="18"/>
      <c r="P127" s="18"/>
      <c r="Q127" s="22" t="s">
        <v>268</v>
      </c>
    </row>
    <row r="128" spans="1:18" ht="38.25" customHeight="1">
      <c r="A128" s="40">
        <v>47</v>
      </c>
      <c r="B128" s="29" t="s">
        <v>81</v>
      </c>
      <c r="C128" s="18" t="s">
        <v>61</v>
      </c>
      <c r="D128" s="18">
        <v>15</v>
      </c>
      <c r="E128" s="18">
        <v>13</v>
      </c>
      <c r="F128" s="18">
        <v>659.5</v>
      </c>
      <c r="G128" s="18">
        <v>13</v>
      </c>
      <c r="H128" s="18" t="s">
        <v>72</v>
      </c>
      <c r="I128" s="18"/>
      <c r="J128" s="18">
        <v>624</v>
      </c>
      <c r="K128" s="18" t="s">
        <v>9</v>
      </c>
      <c r="L128" s="18">
        <f t="shared" si="12"/>
        <v>659.5</v>
      </c>
      <c r="M128" s="20"/>
      <c r="N128" s="18">
        <f t="shared" si="8"/>
        <v>659.5</v>
      </c>
      <c r="O128" s="18"/>
      <c r="P128" s="18"/>
      <c r="Q128" s="22" t="s">
        <v>157</v>
      </c>
    </row>
    <row r="129" spans="1:19" ht="28.5" customHeight="1">
      <c r="A129" s="40"/>
      <c r="B129" s="29" t="s">
        <v>40</v>
      </c>
      <c r="C129" s="18" t="s">
        <v>61</v>
      </c>
      <c r="D129" s="18">
        <v>55</v>
      </c>
      <c r="E129" s="18">
        <v>45</v>
      </c>
      <c r="F129" s="18">
        <v>388.5</v>
      </c>
      <c r="G129" s="18">
        <v>55</v>
      </c>
      <c r="H129" s="18">
        <v>45</v>
      </c>
      <c r="I129" s="18">
        <v>388.5</v>
      </c>
      <c r="J129" s="18">
        <f>+I129</f>
        <v>388.5</v>
      </c>
      <c r="K129" s="18" t="s">
        <v>9</v>
      </c>
      <c r="L129" s="18">
        <f t="shared" si="12"/>
        <v>388.5</v>
      </c>
      <c r="M129" s="20"/>
      <c r="N129" s="18">
        <f t="shared" si="8"/>
        <v>388.5</v>
      </c>
      <c r="O129" s="18"/>
      <c r="P129" s="18"/>
      <c r="Q129" s="22" t="s">
        <v>269</v>
      </c>
      <c r="R129" s="10" t="s">
        <v>41</v>
      </c>
    </row>
    <row r="130" spans="1:19" ht="39.75" customHeight="1">
      <c r="A130" s="40">
        <v>48</v>
      </c>
      <c r="B130" s="42" t="s">
        <v>42</v>
      </c>
      <c r="C130" s="18" t="s">
        <v>61</v>
      </c>
      <c r="D130" s="18">
        <v>55</v>
      </c>
      <c r="E130" s="18">
        <v>46</v>
      </c>
      <c r="F130" s="18">
        <v>1043.5</v>
      </c>
      <c r="G130" s="18">
        <v>55</v>
      </c>
      <c r="H130" s="18">
        <v>46</v>
      </c>
      <c r="I130" s="18">
        <v>1043.5</v>
      </c>
      <c r="J130" s="18">
        <f>+I130</f>
        <v>1043.5</v>
      </c>
      <c r="K130" s="18" t="s">
        <v>9</v>
      </c>
      <c r="L130" s="18">
        <f t="shared" si="12"/>
        <v>1043.5</v>
      </c>
      <c r="M130" s="20"/>
      <c r="N130" s="18">
        <f t="shared" si="8"/>
        <v>1043.5</v>
      </c>
      <c r="O130" s="18"/>
      <c r="P130" s="18"/>
      <c r="Q130" s="22" t="s">
        <v>270</v>
      </c>
    </row>
    <row r="131" spans="1:19" ht="42.75" customHeight="1">
      <c r="A131" s="40"/>
      <c r="B131" s="42"/>
      <c r="C131" s="18" t="s">
        <v>61</v>
      </c>
      <c r="D131" s="18">
        <v>55</v>
      </c>
      <c r="E131" s="18">
        <v>124</v>
      </c>
      <c r="F131" s="18">
        <v>739.2</v>
      </c>
      <c r="G131" s="18">
        <v>55</v>
      </c>
      <c r="H131" s="18">
        <v>124</v>
      </c>
      <c r="I131" s="18">
        <v>739.2</v>
      </c>
      <c r="J131" s="18">
        <f>+I131</f>
        <v>739.2</v>
      </c>
      <c r="K131" s="18" t="s">
        <v>9</v>
      </c>
      <c r="L131" s="18">
        <f t="shared" si="12"/>
        <v>739.2</v>
      </c>
      <c r="M131" s="20"/>
      <c r="N131" s="18">
        <f t="shared" si="8"/>
        <v>739.2</v>
      </c>
      <c r="O131" s="18"/>
      <c r="P131" s="18"/>
      <c r="Q131" s="22" t="s">
        <v>271</v>
      </c>
    </row>
    <row r="132" spans="1:19" ht="28.5" customHeight="1">
      <c r="A132" s="40">
        <v>49</v>
      </c>
      <c r="B132" s="43" t="s">
        <v>43</v>
      </c>
      <c r="C132" s="40" t="s">
        <v>61</v>
      </c>
      <c r="D132" s="18">
        <v>55</v>
      </c>
      <c r="E132" s="18">
        <v>56</v>
      </c>
      <c r="F132" s="18">
        <v>995.4</v>
      </c>
      <c r="G132" s="18">
        <v>13</v>
      </c>
      <c r="H132" s="18" t="s">
        <v>92</v>
      </c>
      <c r="I132" s="18"/>
      <c r="J132" s="18">
        <v>912</v>
      </c>
      <c r="K132" s="18" t="s">
        <v>9</v>
      </c>
      <c r="L132" s="18">
        <f t="shared" si="12"/>
        <v>995.4</v>
      </c>
      <c r="M132" s="20"/>
      <c r="N132" s="18">
        <f t="shared" si="8"/>
        <v>995.4</v>
      </c>
      <c r="O132" s="18"/>
      <c r="P132" s="18"/>
      <c r="Q132" s="22" t="s">
        <v>68</v>
      </c>
      <c r="R132" s="1">
        <v>1</v>
      </c>
    </row>
    <row r="133" spans="1:19" ht="28.5" customHeight="1">
      <c r="A133" s="40"/>
      <c r="B133" s="43"/>
      <c r="C133" s="40"/>
      <c r="D133" s="18">
        <v>6</v>
      </c>
      <c r="E133" s="18">
        <v>277</v>
      </c>
      <c r="F133" s="18">
        <v>840.8</v>
      </c>
      <c r="G133" s="18">
        <v>13</v>
      </c>
      <c r="H133" s="18" t="s">
        <v>67</v>
      </c>
      <c r="I133" s="18"/>
      <c r="J133" s="18">
        <v>1152</v>
      </c>
      <c r="K133" s="18" t="s">
        <v>9</v>
      </c>
      <c r="L133" s="18">
        <f t="shared" si="12"/>
        <v>840.8</v>
      </c>
      <c r="M133" s="20"/>
      <c r="N133" s="18">
        <f t="shared" ref="N133:N196" si="17">+L133+M133</f>
        <v>840.8</v>
      </c>
      <c r="O133" s="18"/>
      <c r="P133" s="18"/>
      <c r="Q133" s="22" t="s">
        <v>134</v>
      </c>
    </row>
    <row r="134" spans="1:19" ht="54" customHeight="1">
      <c r="A134" s="20">
        <v>50</v>
      </c>
      <c r="B134" s="23" t="s">
        <v>93</v>
      </c>
      <c r="C134" s="40" t="s">
        <v>61</v>
      </c>
      <c r="D134" s="18">
        <v>55</v>
      </c>
      <c r="E134" s="18">
        <v>55</v>
      </c>
      <c r="F134" s="18">
        <v>697.3</v>
      </c>
      <c r="G134" s="18">
        <v>55</v>
      </c>
      <c r="H134" s="18">
        <v>55</v>
      </c>
      <c r="I134" s="18">
        <v>697.3</v>
      </c>
      <c r="J134" s="18">
        <f>+I134</f>
        <v>697.3</v>
      </c>
      <c r="K134" s="18" t="s">
        <v>9</v>
      </c>
      <c r="L134" s="18">
        <f t="shared" si="12"/>
        <v>697.3</v>
      </c>
      <c r="M134" s="20"/>
      <c r="N134" s="18">
        <f t="shared" si="17"/>
        <v>697.3</v>
      </c>
      <c r="O134" s="18"/>
      <c r="P134" s="18"/>
      <c r="Q134" s="22" t="s">
        <v>272</v>
      </c>
    </row>
    <row r="135" spans="1:19" ht="21" customHeight="1">
      <c r="A135" s="40">
        <v>51</v>
      </c>
      <c r="B135" s="43" t="s">
        <v>179</v>
      </c>
      <c r="C135" s="40"/>
      <c r="D135" s="18">
        <v>16</v>
      </c>
      <c r="E135" s="18">
        <v>1</v>
      </c>
      <c r="F135" s="18">
        <v>216.5</v>
      </c>
      <c r="G135" s="40">
        <v>12</v>
      </c>
      <c r="H135" s="40">
        <v>98</v>
      </c>
      <c r="I135" s="49"/>
      <c r="J135" s="40">
        <v>645</v>
      </c>
      <c r="K135" s="18" t="s">
        <v>9</v>
      </c>
      <c r="L135" s="18">
        <f t="shared" si="12"/>
        <v>216.5</v>
      </c>
      <c r="M135" s="20"/>
      <c r="N135" s="18">
        <f t="shared" si="17"/>
        <v>216.5</v>
      </c>
      <c r="O135" s="18"/>
      <c r="P135" s="18"/>
      <c r="Q135" s="42" t="s">
        <v>133</v>
      </c>
      <c r="R135" s="1">
        <v>1</v>
      </c>
      <c r="S135" s="1" t="s">
        <v>94</v>
      </c>
    </row>
    <row r="136" spans="1:19" ht="21" customHeight="1">
      <c r="A136" s="40"/>
      <c r="B136" s="42"/>
      <c r="C136" s="40"/>
      <c r="D136" s="18">
        <v>16</v>
      </c>
      <c r="E136" s="18">
        <v>39</v>
      </c>
      <c r="F136" s="18">
        <v>416.1</v>
      </c>
      <c r="G136" s="40"/>
      <c r="H136" s="40"/>
      <c r="I136" s="51"/>
      <c r="J136" s="40"/>
      <c r="K136" s="18" t="s">
        <v>9</v>
      </c>
      <c r="L136" s="18">
        <f t="shared" si="12"/>
        <v>416.1</v>
      </c>
      <c r="M136" s="20"/>
      <c r="N136" s="18">
        <f t="shared" si="17"/>
        <v>416.1</v>
      </c>
      <c r="O136" s="18"/>
      <c r="P136" s="18"/>
      <c r="Q136" s="42"/>
      <c r="R136" s="1">
        <v>1</v>
      </c>
      <c r="S136" s="1" t="s">
        <v>161</v>
      </c>
    </row>
    <row r="137" spans="1:19" ht="28.15" customHeight="1">
      <c r="A137" s="48">
        <v>52</v>
      </c>
      <c r="B137" s="69" t="s">
        <v>178</v>
      </c>
      <c r="C137" s="40" t="s">
        <v>61</v>
      </c>
      <c r="D137" s="18">
        <v>55</v>
      </c>
      <c r="E137" s="31">
        <v>69</v>
      </c>
      <c r="F137" s="31">
        <v>859</v>
      </c>
      <c r="G137" s="32">
        <v>55</v>
      </c>
      <c r="H137" s="32">
        <v>69</v>
      </c>
      <c r="I137" s="32">
        <v>859</v>
      </c>
      <c r="J137" s="36">
        <f>+I137</f>
        <v>859</v>
      </c>
      <c r="K137" s="32" t="s">
        <v>9</v>
      </c>
      <c r="L137" s="18">
        <f t="shared" si="12"/>
        <v>859</v>
      </c>
      <c r="M137" s="32"/>
      <c r="N137" s="18">
        <f t="shared" si="17"/>
        <v>859</v>
      </c>
      <c r="O137" s="18"/>
      <c r="P137" s="18"/>
      <c r="Q137" s="22" t="s">
        <v>273</v>
      </c>
    </row>
    <row r="138" spans="1:19" ht="30.6" customHeight="1">
      <c r="A138" s="48"/>
      <c r="B138" s="69"/>
      <c r="C138" s="40"/>
      <c r="D138" s="18">
        <v>55</v>
      </c>
      <c r="E138" s="18">
        <v>151</v>
      </c>
      <c r="F138" s="18">
        <v>1411.5</v>
      </c>
      <c r="G138" s="18">
        <v>55</v>
      </c>
      <c r="H138" s="18">
        <v>152</v>
      </c>
      <c r="I138" s="18">
        <f>+F138</f>
        <v>1411.5</v>
      </c>
      <c r="J138" s="18">
        <v>1411.5</v>
      </c>
      <c r="K138" s="18" t="s">
        <v>9</v>
      </c>
      <c r="L138" s="18">
        <f>+F138</f>
        <v>1411.5</v>
      </c>
      <c r="M138" s="20"/>
      <c r="N138" s="18">
        <f t="shared" si="17"/>
        <v>1411.5</v>
      </c>
      <c r="O138" s="18"/>
      <c r="P138" s="18"/>
      <c r="Q138" s="22" t="s">
        <v>274</v>
      </c>
    </row>
    <row r="139" spans="1:19" ht="28.5" customHeight="1">
      <c r="A139" s="48"/>
      <c r="B139" s="69"/>
      <c r="C139" s="40"/>
      <c r="D139" s="18">
        <v>7</v>
      </c>
      <c r="E139" s="18">
        <v>596</v>
      </c>
      <c r="F139" s="18">
        <v>422.1</v>
      </c>
      <c r="G139" s="40">
        <v>13</v>
      </c>
      <c r="H139" s="40">
        <v>84</v>
      </c>
      <c r="I139" s="49"/>
      <c r="J139" s="40">
        <v>338</v>
      </c>
      <c r="K139" s="18" t="s">
        <v>9</v>
      </c>
      <c r="L139" s="18">
        <f>+F139</f>
        <v>422.1</v>
      </c>
      <c r="M139" s="20"/>
      <c r="N139" s="18">
        <f t="shared" si="17"/>
        <v>422.1</v>
      </c>
      <c r="O139" s="18"/>
      <c r="P139" s="18"/>
      <c r="Q139" s="42" t="s">
        <v>71</v>
      </c>
    </row>
    <row r="140" spans="1:19" ht="31.9" customHeight="1">
      <c r="A140" s="48"/>
      <c r="B140" s="69"/>
      <c r="C140" s="40"/>
      <c r="D140" s="18">
        <v>7</v>
      </c>
      <c r="E140" s="18">
        <v>597</v>
      </c>
      <c r="F140" s="18">
        <v>74.900000000000006</v>
      </c>
      <c r="G140" s="40"/>
      <c r="H140" s="40"/>
      <c r="I140" s="51"/>
      <c r="J140" s="40"/>
      <c r="K140" s="18"/>
      <c r="L140" s="18">
        <f>+F140</f>
        <v>74.900000000000006</v>
      </c>
      <c r="M140" s="20"/>
      <c r="N140" s="18">
        <f t="shared" si="17"/>
        <v>74.900000000000006</v>
      </c>
      <c r="O140" s="18"/>
      <c r="P140" s="18"/>
      <c r="Q140" s="42"/>
    </row>
    <row r="141" spans="1:19" ht="40.9" customHeight="1">
      <c r="A141" s="48"/>
      <c r="B141" s="69"/>
      <c r="C141" s="40"/>
      <c r="D141" s="18">
        <v>55</v>
      </c>
      <c r="E141" s="31">
        <v>192</v>
      </c>
      <c r="F141" s="31">
        <v>639.70000000000005</v>
      </c>
      <c r="G141" s="32">
        <v>55</v>
      </c>
      <c r="H141" s="32">
        <v>192</v>
      </c>
      <c r="I141" s="32">
        <v>639.70000000000005</v>
      </c>
      <c r="J141" s="36">
        <f>+I141</f>
        <v>639.70000000000005</v>
      </c>
      <c r="K141" s="32" t="s">
        <v>9</v>
      </c>
      <c r="L141" s="18">
        <f t="shared" si="12"/>
        <v>639.70000000000005</v>
      </c>
      <c r="M141" s="32"/>
      <c r="N141" s="18">
        <f t="shared" si="17"/>
        <v>639.70000000000005</v>
      </c>
      <c r="O141" s="18"/>
      <c r="P141" s="18"/>
      <c r="Q141" s="22" t="s">
        <v>275</v>
      </c>
    </row>
    <row r="142" spans="1:19" ht="28.5" customHeight="1">
      <c r="A142" s="48">
        <v>53</v>
      </c>
      <c r="B142" s="70" t="s">
        <v>44</v>
      </c>
      <c r="C142" s="40" t="s">
        <v>61</v>
      </c>
      <c r="D142" s="18">
        <v>55</v>
      </c>
      <c r="E142" s="31">
        <v>71</v>
      </c>
      <c r="F142" s="31">
        <v>1105.2</v>
      </c>
      <c r="G142" s="31">
        <v>55</v>
      </c>
      <c r="H142" s="31">
        <v>71</v>
      </c>
      <c r="I142" s="31">
        <v>1105.2</v>
      </c>
      <c r="J142" s="36">
        <f>+I142</f>
        <v>1105.2</v>
      </c>
      <c r="K142" s="31" t="s">
        <v>9</v>
      </c>
      <c r="L142" s="18">
        <f t="shared" si="12"/>
        <v>1105.2</v>
      </c>
      <c r="M142" s="32"/>
      <c r="N142" s="18">
        <f t="shared" si="17"/>
        <v>1105.2</v>
      </c>
      <c r="O142" s="18"/>
      <c r="P142" s="18"/>
      <c r="Q142" s="22" t="s">
        <v>276</v>
      </c>
    </row>
    <row r="143" spans="1:19" ht="28.5" customHeight="1">
      <c r="A143" s="48"/>
      <c r="B143" s="70"/>
      <c r="C143" s="40"/>
      <c r="D143" s="18">
        <v>55</v>
      </c>
      <c r="E143" s="31">
        <v>106</v>
      </c>
      <c r="F143" s="31">
        <v>355.6</v>
      </c>
      <c r="G143" s="31">
        <v>55</v>
      </c>
      <c r="H143" s="31">
        <v>106</v>
      </c>
      <c r="I143" s="31">
        <v>355.6</v>
      </c>
      <c r="J143" s="31">
        <f>+I143</f>
        <v>355.6</v>
      </c>
      <c r="K143" s="31" t="s">
        <v>9</v>
      </c>
      <c r="L143" s="18">
        <f t="shared" si="12"/>
        <v>355.6</v>
      </c>
      <c r="M143" s="32"/>
      <c r="N143" s="18">
        <f t="shared" si="17"/>
        <v>355.6</v>
      </c>
      <c r="O143" s="18"/>
      <c r="P143" s="18"/>
      <c r="Q143" s="22" t="s">
        <v>277</v>
      </c>
    </row>
    <row r="144" spans="1:19" ht="28.5" customHeight="1">
      <c r="A144" s="48"/>
      <c r="B144" s="70"/>
      <c r="C144" s="40"/>
      <c r="D144" s="18">
        <v>55</v>
      </c>
      <c r="E144" s="31">
        <v>116</v>
      </c>
      <c r="F144" s="31">
        <v>966</v>
      </c>
      <c r="G144" s="31">
        <v>55</v>
      </c>
      <c r="H144" s="31">
        <v>116</v>
      </c>
      <c r="I144" s="31">
        <v>966</v>
      </c>
      <c r="J144" s="31">
        <f t="shared" ref="J144:J145" si="18">+I144</f>
        <v>966</v>
      </c>
      <c r="K144" s="31" t="s">
        <v>9</v>
      </c>
      <c r="L144" s="18">
        <f t="shared" si="12"/>
        <v>966</v>
      </c>
      <c r="M144" s="32"/>
      <c r="N144" s="18">
        <f t="shared" si="17"/>
        <v>966</v>
      </c>
      <c r="O144" s="18"/>
      <c r="P144" s="18"/>
      <c r="Q144" s="22" t="s">
        <v>278</v>
      </c>
    </row>
    <row r="145" spans="1:19" ht="39" customHeight="1">
      <c r="A145" s="40">
        <v>54</v>
      </c>
      <c r="B145" s="43" t="s">
        <v>45</v>
      </c>
      <c r="C145" s="40" t="s">
        <v>61</v>
      </c>
      <c r="D145" s="18">
        <v>55</v>
      </c>
      <c r="E145" s="18">
        <v>78</v>
      </c>
      <c r="F145" s="18">
        <v>841.7</v>
      </c>
      <c r="G145" s="18">
        <v>55</v>
      </c>
      <c r="H145" s="18">
        <v>78</v>
      </c>
      <c r="I145" s="18">
        <v>841.7</v>
      </c>
      <c r="J145" s="31">
        <f t="shared" si="18"/>
        <v>841.7</v>
      </c>
      <c r="K145" s="20" t="s">
        <v>9</v>
      </c>
      <c r="L145" s="18">
        <f t="shared" si="12"/>
        <v>841.7</v>
      </c>
      <c r="M145" s="20"/>
      <c r="N145" s="18">
        <f t="shared" si="17"/>
        <v>841.7</v>
      </c>
      <c r="O145" s="18"/>
      <c r="P145" s="18"/>
      <c r="Q145" s="22" t="s">
        <v>279</v>
      </c>
      <c r="S145" s="1" t="s">
        <v>163</v>
      </c>
    </row>
    <row r="146" spans="1:19" ht="41.25" customHeight="1">
      <c r="A146" s="40"/>
      <c r="B146" s="43"/>
      <c r="C146" s="40"/>
      <c r="D146" s="18">
        <v>55</v>
      </c>
      <c r="E146" s="18">
        <v>180</v>
      </c>
      <c r="F146" s="18">
        <v>641.70000000000005</v>
      </c>
      <c r="G146" s="18">
        <v>55</v>
      </c>
      <c r="H146" s="18">
        <v>180</v>
      </c>
      <c r="I146" s="18">
        <v>641.70000000000005</v>
      </c>
      <c r="J146" s="18">
        <f>+I146</f>
        <v>641.70000000000005</v>
      </c>
      <c r="K146" s="20" t="s">
        <v>9</v>
      </c>
      <c r="L146" s="18">
        <f t="shared" si="12"/>
        <v>641.70000000000005</v>
      </c>
      <c r="M146" s="20"/>
      <c r="N146" s="18">
        <f t="shared" si="17"/>
        <v>641.70000000000005</v>
      </c>
      <c r="O146" s="18"/>
      <c r="P146" s="18"/>
      <c r="Q146" s="22" t="s">
        <v>280</v>
      </c>
    </row>
    <row r="147" spans="1:19" ht="39.75" customHeight="1">
      <c r="A147" s="40"/>
      <c r="B147" s="43"/>
      <c r="C147" s="40"/>
      <c r="D147" s="18">
        <v>55</v>
      </c>
      <c r="E147" s="18">
        <v>174</v>
      </c>
      <c r="F147" s="18">
        <v>720.8</v>
      </c>
      <c r="G147" s="18">
        <v>55</v>
      </c>
      <c r="H147" s="18">
        <v>174</v>
      </c>
      <c r="I147" s="18">
        <v>720.8</v>
      </c>
      <c r="J147" s="18">
        <f t="shared" ref="J147:J148" si="19">+I147</f>
        <v>720.8</v>
      </c>
      <c r="K147" s="20" t="s">
        <v>9</v>
      </c>
      <c r="L147" s="18">
        <f>+F147-O147</f>
        <v>650.19999999999993</v>
      </c>
      <c r="M147" s="20"/>
      <c r="N147" s="18">
        <f t="shared" si="17"/>
        <v>650.19999999999993</v>
      </c>
      <c r="O147" s="18">
        <v>70.599999999999994</v>
      </c>
      <c r="P147" s="18"/>
      <c r="Q147" s="22" t="s">
        <v>281</v>
      </c>
    </row>
    <row r="148" spans="1:19" ht="44.25" customHeight="1">
      <c r="A148" s="20">
        <v>55</v>
      </c>
      <c r="B148" s="23" t="s">
        <v>46</v>
      </c>
      <c r="C148" s="18" t="s">
        <v>61</v>
      </c>
      <c r="D148" s="18">
        <v>55</v>
      </c>
      <c r="E148" s="18">
        <v>89</v>
      </c>
      <c r="F148" s="18">
        <v>629.9</v>
      </c>
      <c r="G148" s="20">
        <v>55</v>
      </c>
      <c r="H148" s="20">
        <v>89</v>
      </c>
      <c r="I148" s="20">
        <v>629.9</v>
      </c>
      <c r="J148" s="18">
        <f t="shared" si="19"/>
        <v>629.9</v>
      </c>
      <c r="K148" s="20" t="s">
        <v>9</v>
      </c>
      <c r="L148" s="18">
        <f t="shared" si="12"/>
        <v>629.9</v>
      </c>
      <c r="M148" s="20"/>
      <c r="N148" s="18">
        <f t="shared" si="17"/>
        <v>629.9</v>
      </c>
      <c r="O148" s="18"/>
      <c r="P148" s="18"/>
      <c r="Q148" s="22" t="s">
        <v>282</v>
      </c>
    </row>
    <row r="149" spans="1:19" ht="81.599999999999994" customHeight="1">
      <c r="A149" s="40">
        <v>56</v>
      </c>
      <c r="B149" s="43" t="s">
        <v>136</v>
      </c>
      <c r="C149" s="40" t="s">
        <v>61</v>
      </c>
      <c r="D149" s="18">
        <v>55</v>
      </c>
      <c r="E149" s="18">
        <v>86</v>
      </c>
      <c r="F149" s="18">
        <v>1021.3</v>
      </c>
      <c r="G149" s="20">
        <v>55</v>
      </c>
      <c r="H149" s="20">
        <v>86</v>
      </c>
      <c r="I149" s="20">
        <v>1021.3</v>
      </c>
      <c r="J149" s="20">
        <f>+I149</f>
        <v>1021.3</v>
      </c>
      <c r="K149" s="20" t="s">
        <v>9</v>
      </c>
      <c r="L149" s="18">
        <f t="shared" si="12"/>
        <v>1021.3</v>
      </c>
      <c r="M149" s="20"/>
      <c r="N149" s="18">
        <f t="shared" si="17"/>
        <v>1021.3</v>
      </c>
      <c r="O149" s="18"/>
      <c r="P149" s="18"/>
      <c r="Q149" s="22" t="s">
        <v>283</v>
      </c>
    </row>
    <row r="150" spans="1:19" ht="81.599999999999994" customHeight="1">
      <c r="A150" s="40"/>
      <c r="B150" s="42"/>
      <c r="C150" s="40"/>
      <c r="D150" s="18">
        <v>16</v>
      </c>
      <c r="E150" s="18">
        <v>81</v>
      </c>
      <c r="F150" s="18">
        <v>329.6</v>
      </c>
      <c r="G150" s="20">
        <v>12</v>
      </c>
      <c r="H150" s="20" t="s">
        <v>135</v>
      </c>
      <c r="I150" s="20"/>
      <c r="J150" s="20">
        <v>1415</v>
      </c>
      <c r="K150" s="20" t="s">
        <v>9</v>
      </c>
      <c r="L150" s="18">
        <f t="shared" si="12"/>
        <v>329.6</v>
      </c>
      <c r="M150" s="20"/>
      <c r="N150" s="18">
        <f t="shared" si="17"/>
        <v>329.6</v>
      </c>
      <c r="O150" s="18"/>
      <c r="P150" s="18"/>
      <c r="Q150" s="22" t="s">
        <v>137</v>
      </c>
      <c r="R150" s="1">
        <v>1</v>
      </c>
    </row>
    <row r="151" spans="1:19" ht="28.5" customHeight="1">
      <c r="A151" s="18">
        <v>57</v>
      </c>
      <c r="B151" s="29" t="s">
        <v>47</v>
      </c>
      <c r="C151" s="18" t="s">
        <v>61</v>
      </c>
      <c r="D151" s="18">
        <v>55</v>
      </c>
      <c r="E151" s="18">
        <v>201</v>
      </c>
      <c r="F151" s="18">
        <v>609.20000000000005</v>
      </c>
      <c r="G151" s="18">
        <v>55</v>
      </c>
      <c r="H151" s="25">
        <v>201</v>
      </c>
      <c r="I151" s="25">
        <v>609.20000000000005</v>
      </c>
      <c r="J151" s="25">
        <f>+I151</f>
        <v>609.20000000000005</v>
      </c>
      <c r="K151" s="18" t="s">
        <v>9</v>
      </c>
      <c r="L151" s="18">
        <f t="shared" si="12"/>
        <v>609.20000000000005</v>
      </c>
      <c r="M151" s="20"/>
      <c r="N151" s="18">
        <f t="shared" si="17"/>
        <v>609.20000000000005</v>
      </c>
      <c r="O151" s="18"/>
      <c r="P151" s="18"/>
      <c r="Q151" s="22" t="s">
        <v>284</v>
      </c>
    </row>
    <row r="152" spans="1:19" ht="25.9" customHeight="1">
      <c r="A152" s="40">
        <v>58</v>
      </c>
      <c r="B152" s="43" t="s">
        <v>48</v>
      </c>
      <c r="C152" s="40" t="s">
        <v>61</v>
      </c>
      <c r="D152" s="18">
        <v>55</v>
      </c>
      <c r="E152" s="18">
        <v>96</v>
      </c>
      <c r="F152" s="18">
        <v>966.6</v>
      </c>
      <c r="G152" s="18">
        <v>13</v>
      </c>
      <c r="H152" s="25" t="s">
        <v>106</v>
      </c>
      <c r="I152" s="25"/>
      <c r="J152" s="25">
        <v>960</v>
      </c>
      <c r="K152" s="18" t="s">
        <v>9</v>
      </c>
      <c r="L152" s="18">
        <f t="shared" si="12"/>
        <v>966.6</v>
      </c>
      <c r="M152" s="20"/>
      <c r="N152" s="18">
        <f t="shared" si="17"/>
        <v>966.6</v>
      </c>
      <c r="O152" s="18"/>
      <c r="P152" s="18"/>
      <c r="Q152" s="38" t="s">
        <v>158</v>
      </c>
      <c r="R152" s="1">
        <v>1</v>
      </c>
    </row>
    <row r="153" spans="1:19" ht="25.9" customHeight="1">
      <c r="A153" s="40"/>
      <c r="B153" s="43"/>
      <c r="C153" s="40"/>
      <c r="D153" s="18">
        <v>55</v>
      </c>
      <c r="E153" s="18">
        <v>114</v>
      </c>
      <c r="F153" s="18">
        <v>730.3</v>
      </c>
      <c r="G153" s="40">
        <v>13</v>
      </c>
      <c r="H153" s="41" t="s">
        <v>107</v>
      </c>
      <c r="I153" s="52"/>
      <c r="J153" s="41">
        <v>1296</v>
      </c>
      <c r="K153" s="18" t="s">
        <v>9</v>
      </c>
      <c r="L153" s="18">
        <f t="shared" si="12"/>
        <v>730.3</v>
      </c>
      <c r="M153" s="20"/>
      <c r="N153" s="18">
        <f t="shared" si="17"/>
        <v>730.3</v>
      </c>
      <c r="O153" s="18"/>
      <c r="P153" s="18"/>
      <c r="Q153" s="44"/>
      <c r="R153" s="1">
        <v>1</v>
      </c>
    </row>
    <row r="154" spans="1:19" ht="25.9" customHeight="1">
      <c r="A154" s="40"/>
      <c r="B154" s="43"/>
      <c r="C154" s="40"/>
      <c r="D154" s="18">
        <v>55</v>
      </c>
      <c r="E154" s="18">
        <v>173</v>
      </c>
      <c r="F154" s="18">
        <v>487.8</v>
      </c>
      <c r="G154" s="40"/>
      <c r="H154" s="41"/>
      <c r="I154" s="72"/>
      <c r="J154" s="41"/>
      <c r="K154" s="18" t="s">
        <v>9</v>
      </c>
      <c r="L154" s="18">
        <f>+F154-O154</f>
        <v>446.90000000000003</v>
      </c>
      <c r="M154" s="20"/>
      <c r="N154" s="18">
        <f t="shared" si="17"/>
        <v>446.90000000000003</v>
      </c>
      <c r="O154" s="18">
        <v>40.9</v>
      </c>
      <c r="P154" s="18"/>
      <c r="Q154" s="44"/>
      <c r="R154" s="1">
        <v>1</v>
      </c>
    </row>
    <row r="155" spans="1:19" ht="25.9" customHeight="1">
      <c r="A155" s="40"/>
      <c r="B155" s="43"/>
      <c r="C155" s="40"/>
      <c r="D155" s="18">
        <v>6</v>
      </c>
      <c r="E155" s="18">
        <v>279</v>
      </c>
      <c r="F155" s="18">
        <v>384.4</v>
      </c>
      <c r="G155" s="40">
        <v>13</v>
      </c>
      <c r="H155" s="41" t="s">
        <v>108</v>
      </c>
      <c r="I155" s="52"/>
      <c r="J155" s="41">
        <v>1008</v>
      </c>
      <c r="K155" s="18" t="s">
        <v>9</v>
      </c>
      <c r="L155" s="18">
        <f t="shared" si="12"/>
        <v>384.4</v>
      </c>
      <c r="M155" s="20"/>
      <c r="N155" s="18">
        <f t="shared" si="17"/>
        <v>384.4</v>
      </c>
      <c r="O155" s="18"/>
      <c r="P155" s="18"/>
      <c r="Q155" s="44"/>
      <c r="R155" s="1">
        <v>1</v>
      </c>
    </row>
    <row r="156" spans="1:19" ht="25.9" customHeight="1">
      <c r="A156" s="40"/>
      <c r="B156" s="43"/>
      <c r="C156" s="40"/>
      <c r="D156" s="18">
        <v>6</v>
      </c>
      <c r="E156" s="18">
        <v>261</v>
      </c>
      <c r="F156" s="18">
        <v>209.9</v>
      </c>
      <c r="G156" s="40"/>
      <c r="H156" s="41"/>
      <c r="I156" s="72"/>
      <c r="J156" s="41"/>
      <c r="K156" s="18" t="s">
        <v>9</v>
      </c>
      <c r="L156" s="18">
        <f>+F156</f>
        <v>209.9</v>
      </c>
      <c r="M156" s="20"/>
      <c r="N156" s="18">
        <f t="shared" si="17"/>
        <v>209.9</v>
      </c>
      <c r="O156" s="18"/>
      <c r="P156" s="18"/>
      <c r="Q156" s="39"/>
    </row>
    <row r="157" spans="1:19" ht="28.5" customHeight="1">
      <c r="A157" s="18">
        <v>59</v>
      </c>
      <c r="B157" s="29" t="s">
        <v>49</v>
      </c>
      <c r="C157" s="18" t="s">
        <v>61</v>
      </c>
      <c r="D157" s="18">
        <v>55</v>
      </c>
      <c r="E157" s="18">
        <v>98</v>
      </c>
      <c r="F157" s="18">
        <v>748.4</v>
      </c>
      <c r="G157" s="18">
        <v>55</v>
      </c>
      <c r="H157" s="18">
        <v>98</v>
      </c>
      <c r="I157" s="18">
        <v>748.4</v>
      </c>
      <c r="J157" s="18">
        <f>+I157</f>
        <v>748.4</v>
      </c>
      <c r="K157" s="18" t="s">
        <v>9</v>
      </c>
      <c r="L157" s="18">
        <f t="shared" si="12"/>
        <v>748.4</v>
      </c>
      <c r="M157" s="20"/>
      <c r="N157" s="18">
        <f t="shared" si="17"/>
        <v>748.4</v>
      </c>
      <c r="O157" s="18"/>
      <c r="P157" s="18"/>
      <c r="Q157" s="22" t="s">
        <v>285</v>
      </c>
    </row>
    <row r="158" spans="1:19" ht="25.15" customHeight="1">
      <c r="A158" s="40">
        <v>60</v>
      </c>
      <c r="B158" s="42" t="s">
        <v>50</v>
      </c>
      <c r="C158" s="40" t="s">
        <v>61</v>
      </c>
      <c r="D158" s="18">
        <v>55</v>
      </c>
      <c r="E158" s="18">
        <v>97</v>
      </c>
      <c r="F158" s="18">
        <v>723.1</v>
      </c>
      <c r="G158" s="18">
        <v>55</v>
      </c>
      <c r="H158" s="18">
        <v>97</v>
      </c>
      <c r="I158" s="18">
        <v>723.1</v>
      </c>
      <c r="J158" s="18">
        <f t="shared" ref="J158:J159" si="20">+I158</f>
        <v>723.1</v>
      </c>
      <c r="K158" s="18" t="s">
        <v>9</v>
      </c>
      <c r="L158" s="18">
        <f t="shared" si="12"/>
        <v>723.1</v>
      </c>
      <c r="M158" s="20"/>
      <c r="N158" s="18">
        <f t="shared" si="17"/>
        <v>723.1</v>
      </c>
      <c r="O158" s="18"/>
      <c r="P158" s="18"/>
      <c r="Q158" s="22" t="s">
        <v>286</v>
      </c>
    </row>
    <row r="159" spans="1:19" ht="25.15" customHeight="1">
      <c r="A159" s="40"/>
      <c r="B159" s="42"/>
      <c r="C159" s="40"/>
      <c r="D159" s="18">
        <v>55</v>
      </c>
      <c r="E159" s="18">
        <v>196</v>
      </c>
      <c r="F159" s="18">
        <v>673.7</v>
      </c>
      <c r="G159" s="18">
        <v>55</v>
      </c>
      <c r="H159" s="18">
        <v>196</v>
      </c>
      <c r="I159" s="18">
        <v>673.7</v>
      </c>
      <c r="J159" s="18">
        <f t="shared" si="20"/>
        <v>673.7</v>
      </c>
      <c r="K159" s="18" t="s">
        <v>9</v>
      </c>
      <c r="L159" s="18">
        <f t="shared" si="12"/>
        <v>673.7</v>
      </c>
      <c r="M159" s="20"/>
      <c r="N159" s="18">
        <f t="shared" si="17"/>
        <v>673.7</v>
      </c>
      <c r="O159" s="18"/>
      <c r="P159" s="18"/>
      <c r="Q159" s="22" t="s">
        <v>287</v>
      </c>
    </row>
    <row r="160" spans="1:19" ht="135">
      <c r="A160" s="18">
        <v>61</v>
      </c>
      <c r="B160" s="17" t="s">
        <v>76</v>
      </c>
      <c r="C160" s="18" t="s">
        <v>61</v>
      </c>
      <c r="D160" s="18">
        <v>55</v>
      </c>
      <c r="E160" s="18">
        <v>107</v>
      </c>
      <c r="F160" s="18">
        <v>1042.0999999999999</v>
      </c>
      <c r="G160" s="18">
        <v>55</v>
      </c>
      <c r="H160" s="18">
        <v>107</v>
      </c>
      <c r="I160" s="18">
        <v>1042.0999999999999</v>
      </c>
      <c r="J160" s="18">
        <f>+I160</f>
        <v>1042.0999999999999</v>
      </c>
      <c r="K160" s="18" t="s">
        <v>9</v>
      </c>
      <c r="L160" s="18">
        <f t="shared" si="12"/>
        <v>1042.0999999999999</v>
      </c>
      <c r="M160" s="20"/>
      <c r="N160" s="18">
        <f t="shared" si="17"/>
        <v>1042.0999999999999</v>
      </c>
      <c r="O160" s="18"/>
      <c r="P160" s="18"/>
      <c r="Q160" s="22" t="s">
        <v>288</v>
      </c>
    </row>
    <row r="161" spans="1:18" ht="41.25" customHeight="1">
      <c r="A161" s="40">
        <v>62</v>
      </c>
      <c r="B161" s="42" t="s">
        <v>51</v>
      </c>
      <c r="C161" s="40" t="s">
        <v>61</v>
      </c>
      <c r="D161" s="18">
        <v>55</v>
      </c>
      <c r="E161" s="18">
        <v>108</v>
      </c>
      <c r="F161" s="18">
        <v>900.9</v>
      </c>
      <c r="G161" s="18">
        <v>55</v>
      </c>
      <c r="H161" s="18">
        <v>108</v>
      </c>
      <c r="I161" s="18">
        <v>900.9</v>
      </c>
      <c r="J161" s="18">
        <f>+I161</f>
        <v>900.9</v>
      </c>
      <c r="K161" s="18" t="s">
        <v>9</v>
      </c>
      <c r="L161" s="18">
        <f t="shared" si="12"/>
        <v>900.9</v>
      </c>
      <c r="M161" s="20"/>
      <c r="N161" s="18">
        <f t="shared" si="17"/>
        <v>900.9</v>
      </c>
      <c r="O161" s="18"/>
      <c r="P161" s="18"/>
      <c r="Q161" s="22" t="s">
        <v>289</v>
      </c>
    </row>
    <row r="162" spans="1:18" ht="41.25" customHeight="1">
      <c r="A162" s="40"/>
      <c r="B162" s="42"/>
      <c r="C162" s="40"/>
      <c r="D162" s="18">
        <v>55</v>
      </c>
      <c r="E162" s="18">
        <v>113</v>
      </c>
      <c r="F162" s="18">
        <v>618</v>
      </c>
      <c r="G162" s="18">
        <v>55</v>
      </c>
      <c r="H162" s="18">
        <v>113</v>
      </c>
      <c r="I162" s="18">
        <v>618</v>
      </c>
      <c r="J162" s="18">
        <f>+I162</f>
        <v>618</v>
      </c>
      <c r="K162" s="18" t="s">
        <v>9</v>
      </c>
      <c r="L162" s="18">
        <f t="shared" si="12"/>
        <v>618</v>
      </c>
      <c r="M162" s="20"/>
      <c r="N162" s="18">
        <f t="shared" si="17"/>
        <v>618</v>
      </c>
      <c r="O162" s="18"/>
      <c r="P162" s="18"/>
      <c r="Q162" s="22" t="s">
        <v>290</v>
      </c>
    </row>
    <row r="163" spans="1:18" ht="41.25" customHeight="1">
      <c r="A163" s="40"/>
      <c r="B163" s="42"/>
      <c r="C163" s="40"/>
      <c r="D163" s="18">
        <v>55</v>
      </c>
      <c r="E163" s="18">
        <v>182</v>
      </c>
      <c r="F163" s="18">
        <v>771.7</v>
      </c>
      <c r="G163" s="18">
        <v>13</v>
      </c>
      <c r="H163" s="18" t="s">
        <v>138</v>
      </c>
      <c r="I163" s="18"/>
      <c r="J163" s="18">
        <v>840</v>
      </c>
      <c r="K163" s="18" t="s">
        <v>9</v>
      </c>
      <c r="L163" s="18">
        <f t="shared" si="12"/>
        <v>771.7</v>
      </c>
      <c r="M163" s="20"/>
      <c r="N163" s="18">
        <f t="shared" si="17"/>
        <v>771.7</v>
      </c>
      <c r="O163" s="18"/>
      <c r="P163" s="18"/>
      <c r="Q163" s="22" t="s">
        <v>139</v>
      </c>
      <c r="R163" s="1">
        <v>1</v>
      </c>
    </row>
    <row r="164" spans="1:18" s="9" customFormat="1" ht="34.9" customHeight="1">
      <c r="A164" s="40">
        <v>63</v>
      </c>
      <c r="B164" s="42" t="s">
        <v>52</v>
      </c>
      <c r="C164" s="18" t="s">
        <v>61</v>
      </c>
      <c r="D164" s="18">
        <v>55</v>
      </c>
      <c r="E164" s="18">
        <v>126</v>
      </c>
      <c r="F164" s="18">
        <v>730.4</v>
      </c>
      <c r="G164" s="18">
        <v>55</v>
      </c>
      <c r="H164" s="18">
        <v>126</v>
      </c>
      <c r="I164" s="18">
        <v>730.4</v>
      </c>
      <c r="J164" s="18">
        <f>+I164</f>
        <v>730.4</v>
      </c>
      <c r="K164" s="18" t="s">
        <v>9</v>
      </c>
      <c r="L164" s="18">
        <f t="shared" si="12"/>
        <v>730.4</v>
      </c>
      <c r="M164" s="20"/>
      <c r="N164" s="18">
        <f t="shared" si="17"/>
        <v>730.4</v>
      </c>
      <c r="O164" s="18"/>
      <c r="P164" s="18"/>
      <c r="Q164" s="22" t="s">
        <v>291</v>
      </c>
      <c r="R164" s="1"/>
    </row>
    <row r="165" spans="1:18" ht="34.9" customHeight="1">
      <c r="A165" s="40"/>
      <c r="B165" s="42"/>
      <c r="C165" s="40" t="s">
        <v>61</v>
      </c>
      <c r="D165" s="18">
        <v>55</v>
      </c>
      <c r="E165" s="18">
        <v>127</v>
      </c>
      <c r="F165" s="18">
        <v>914.4</v>
      </c>
      <c r="G165" s="18">
        <v>55</v>
      </c>
      <c r="H165" s="18">
        <v>127</v>
      </c>
      <c r="I165" s="18">
        <v>914.4</v>
      </c>
      <c r="J165" s="18">
        <f>+I165</f>
        <v>914.4</v>
      </c>
      <c r="K165" s="18" t="s">
        <v>9</v>
      </c>
      <c r="L165" s="18">
        <f t="shared" si="12"/>
        <v>914.4</v>
      </c>
      <c r="M165" s="20"/>
      <c r="N165" s="18">
        <f t="shared" si="17"/>
        <v>914.4</v>
      </c>
      <c r="O165" s="18"/>
      <c r="P165" s="18"/>
      <c r="Q165" s="22" t="s">
        <v>292</v>
      </c>
    </row>
    <row r="166" spans="1:18" ht="34.9" customHeight="1">
      <c r="A166" s="40"/>
      <c r="B166" s="42"/>
      <c r="C166" s="40"/>
      <c r="D166" s="18">
        <v>55</v>
      </c>
      <c r="E166" s="18">
        <v>166</v>
      </c>
      <c r="F166" s="18">
        <v>434.3</v>
      </c>
      <c r="G166" s="18">
        <v>55</v>
      </c>
      <c r="H166" s="18">
        <v>166</v>
      </c>
      <c r="I166" s="18">
        <v>434.3</v>
      </c>
      <c r="J166" s="18">
        <f>+I166</f>
        <v>434.3</v>
      </c>
      <c r="K166" s="18" t="s">
        <v>9</v>
      </c>
      <c r="L166" s="18">
        <f t="shared" si="12"/>
        <v>434.3</v>
      </c>
      <c r="M166" s="20"/>
      <c r="N166" s="18">
        <f t="shared" si="17"/>
        <v>434.3</v>
      </c>
      <c r="O166" s="18"/>
      <c r="P166" s="18"/>
      <c r="Q166" s="22" t="s">
        <v>293</v>
      </c>
    </row>
    <row r="167" spans="1:18" ht="34.9" customHeight="1">
      <c r="A167" s="40"/>
      <c r="B167" s="42"/>
      <c r="C167" s="40"/>
      <c r="D167" s="18">
        <v>55</v>
      </c>
      <c r="E167" s="18">
        <v>148</v>
      </c>
      <c r="F167" s="18">
        <v>638.20000000000005</v>
      </c>
      <c r="G167" s="18">
        <v>55</v>
      </c>
      <c r="H167" s="18">
        <v>148</v>
      </c>
      <c r="I167" s="18">
        <v>638.20000000000005</v>
      </c>
      <c r="J167" s="18">
        <f t="shared" ref="J167:J169" si="21">+I167</f>
        <v>638.20000000000005</v>
      </c>
      <c r="K167" s="18" t="s">
        <v>9</v>
      </c>
      <c r="L167" s="18">
        <f t="shared" si="12"/>
        <v>638.20000000000005</v>
      </c>
      <c r="M167" s="20"/>
      <c r="N167" s="18">
        <f t="shared" si="17"/>
        <v>638.20000000000005</v>
      </c>
      <c r="O167" s="18"/>
      <c r="P167" s="18"/>
      <c r="Q167" s="22" t="s">
        <v>294</v>
      </c>
    </row>
    <row r="168" spans="1:18" ht="30" customHeight="1">
      <c r="A168" s="40">
        <v>64</v>
      </c>
      <c r="B168" s="43" t="s">
        <v>88</v>
      </c>
      <c r="C168" s="40" t="s">
        <v>61</v>
      </c>
      <c r="D168" s="18">
        <v>55</v>
      </c>
      <c r="E168" s="18">
        <v>128</v>
      </c>
      <c r="F168" s="18">
        <v>818.2</v>
      </c>
      <c r="G168" s="18">
        <v>55</v>
      </c>
      <c r="H168" s="37">
        <v>128</v>
      </c>
      <c r="I168" s="18">
        <v>818.2</v>
      </c>
      <c r="J168" s="18">
        <f t="shared" si="21"/>
        <v>818.2</v>
      </c>
      <c r="K168" s="18" t="s">
        <v>9</v>
      </c>
      <c r="L168" s="18">
        <f t="shared" si="12"/>
        <v>818.2</v>
      </c>
      <c r="M168" s="20"/>
      <c r="N168" s="18">
        <f t="shared" si="17"/>
        <v>818.2</v>
      </c>
      <c r="O168" s="18"/>
      <c r="P168" s="18"/>
      <c r="Q168" s="22" t="s">
        <v>295</v>
      </c>
    </row>
    <row r="169" spans="1:18" ht="30" customHeight="1">
      <c r="A169" s="40"/>
      <c r="B169" s="42"/>
      <c r="C169" s="40"/>
      <c r="D169" s="18">
        <v>55</v>
      </c>
      <c r="E169" s="18">
        <v>198</v>
      </c>
      <c r="F169" s="18">
        <v>500.2</v>
      </c>
      <c r="G169" s="18">
        <v>55</v>
      </c>
      <c r="H169" s="37">
        <v>198</v>
      </c>
      <c r="I169" s="18">
        <v>500.2</v>
      </c>
      <c r="J169" s="18">
        <f t="shared" si="21"/>
        <v>500.2</v>
      </c>
      <c r="K169" s="18" t="s">
        <v>9</v>
      </c>
      <c r="L169" s="18">
        <f t="shared" si="12"/>
        <v>500.2</v>
      </c>
      <c r="M169" s="20"/>
      <c r="N169" s="18">
        <f t="shared" si="17"/>
        <v>500.2</v>
      </c>
      <c r="O169" s="18"/>
      <c r="P169" s="18"/>
      <c r="Q169" s="22" t="s">
        <v>296</v>
      </c>
    </row>
    <row r="170" spans="1:18" ht="32.450000000000003" customHeight="1">
      <c r="A170" s="49">
        <v>65</v>
      </c>
      <c r="B170" s="38" t="s">
        <v>58</v>
      </c>
      <c r="C170" s="40" t="s">
        <v>61</v>
      </c>
      <c r="D170" s="18">
        <v>55</v>
      </c>
      <c r="E170" s="18">
        <v>142</v>
      </c>
      <c r="F170" s="18">
        <v>540</v>
      </c>
      <c r="G170" s="18">
        <v>55</v>
      </c>
      <c r="H170" s="37">
        <v>142</v>
      </c>
      <c r="I170" s="18">
        <v>540</v>
      </c>
      <c r="J170" s="18">
        <f>+I170</f>
        <v>540</v>
      </c>
      <c r="K170" s="18" t="s">
        <v>9</v>
      </c>
      <c r="L170" s="18">
        <f t="shared" ref="L170:L205" si="22">+F170</f>
        <v>540</v>
      </c>
      <c r="M170" s="20"/>
      <c r="N170" s="18">
        <f t="shared" si="17"/>
        <v>540</v>
      </c>
      <c r="O170" s="18"/>
      <c r="P170" s="18"/>
      <c r="Q170" s="22" t="s">
        <v>297</v>
      </c>
    </row>
    <row r="171" spans="1:18" ht="32.450000000000003" customHeight="1">
      <c r="A171" s="50"/>
      <c r="B171" s="44"/>
      <c r="C171" s="40"/>
      <c r="D171" s="18">
        <v>55</v>
      </c>
      <c r="E171" s="18">
        <v>143</v>
      </c>
      <c r="F171" s="18">
        <v>344.3</v>
      </c>
      <c r="G171" s="18">
        <v>55</v>
      </c>
      <c r="H171" s="37">
        <v>143</v>
      </c>
      <c r="I171" s="18">
        <v>344.3</v>
      </c>
      <c r="J171" s="18">
        <f t="shared" ref="J171:J175" si="23">+I171</f>
        <v>344.3</v>
      </c>
      <c r="K171" s="18" t="s">
        <v>9</v>
      </c>
      <c r="L171" s="18">
        <f t="shared" si="22"/>
        <v>344.3</v>
      </c>
      <c r="M171" s="20"/>
      <c r="N171" s="18">
        <f t="shared" si="17"/>
        <v>344.3</v>
      </c>
      <c r="O171" s="18"/>
      <c r="P171" s="18"/>
      <c r="Q171" s="22" t="s">
        <v>298</v>
      </c>
    </row>
    <row r="172" spans="1:18" ht="32.450000000000003" customHeight="1">
      <c r="A172" s="50"/>
      <c r="B172" s="44"/>
      <c r="C172" s="49" t="s">
        <v>61</v>
      </c>
      <c r="D172" s="18">
        <v>55</v>
      </c>
      <c r="E172" s="18">
        <v>171</v>
      </c>
      <c r="F172" s="18">
        <v>746.4</v>
      </c>
      <c r="G172" s="18">
        <v>55</v>
      </c>
      <c r="H172" s="18">
        <v>171</v>
      </c>
      <c r="I172" s="18">
        <v>746.4</v>
      </c>
      <c r="J172" s="18">
        <f t="shared" si="23"/>
        <v>746.4</v>
      </c>
      <c r="K172" s="18" t="s">
        <v>9</v>
      </c>
      <c r="L172" s="18">
        <f>+F172</f>
        <v>746.4</v>
      </c>
      <c r="M172" s="20"/>
      <c r="N172" s="18">
        <f t="shared" si="17"/>
        <v>746.4</v>
      </c>
      <c r="O172" s="18"/>
      <c r="P172" s="18"/>
      <c r="Q172" s="22" t="s">
        <v>299</v>
      </c>
    </row>
    <row r="173" spans="1:18" ht="32.450000000000003" customHeight="1">
      <c r="A173" s="50"/>
      <c r="B173" s="44"/>
      <c r="C173" s="50"/>
      <c r="D173" s="18">
        <v>55</v>
      </c>
      <c r="E173" s="18">
        <v>140</v>
      </c>
      <c r="F173" s="18">
        <v>639.4</v>
      </c>
      <c r="G173" s="18">
        <v>55</v>
      </c>
      <c r="H173" s="18">
        <v>140</v>
      </c>
      <c r="I173" s="18">
        <v>639.4</v>
      </c>
      <c r="J173" s="18">
        <f t="shared" si="23"/>
        <v>639.4</v>
      </c>
      <c r="K173" s="18" t="s">
        <v>9</v>
      </c>
      <c r="L173" s="18">
        <f>+F173</f>
        <v>639.4</v>
      </c>
      <c r="M173" s="20"/>
      <c r="N173" s="18">
        <f t="shared" si="17"/>
        <v>639.4</v>
      </c>
      <c r="O173" s="18"/>
      <c r="P173" s="18"/>
      <c r="Q173" s="22" t="s">
        <v>300</v>
      </c>
    </row>
    <row r="174" spans="1:18" ht="32.450000000000003" customHeight="1">
      <c r="A174" s="50"/>
      <c r="B174" s="44"/>
      <c r="C174" s="50"/>
      <c r="D174" s="18">
        <v>55</v>
      </c>
      <c r="E174" s="18">
        <v>177</v>
      </c>
      <c r="F174" s="18">
        <v>709.4</v>
      </c>
      <c r="G174" s="18">
        <v>55</v>
      </c>
      <c r="H174" s="18">
        <v>177</v>
      </c>
      <c r="I174" s="18">
        <v>709.4</v>
      </c>
      <c r="J174" s="18">
        <f t="shared" si="23"/>
        <v>709.4</v>
      </c>
      <c r="K174" s="18" t="s">
        <v>9</v>
      </c>
      <c r="L174" s="18">
        <f>+F174</f>
        <v>709.4</v>
      </c>
      <c r="M174" s="20"/>
      <c r="N174" s="18">
        <f t="shared" si="17"/>
        <v>709.4</v>
      </c>
      <c r="O174" s="18"/>
      <c r="P174" s="18"/>
      <c r="Q174" s="22" t="s">
        <v>301</v>
      </c>
    </row>
    <row r="175" spans="1:18" ht="32.450000000000003" customHeight="1">
      <c r="A175" s="50"/>
      <c r="B175" s="44"/>
      <c r="C175" s="50"/>
      <c r="D175" s="18">
        <v>55</v>
      </c>
      <c r="E175" s="18">
        <v>134</v>
      </c>
      <c r="F175" s="18">
        <v>513.79999999999995</v>
      </c>
      <c r="G175" s="18">
        <v>55</v>
      </c>
      <c r="H175" s="18">
        <v>134</v>
      </c>
      <c r="I175" s="18">
        <v>513.79999999999995</v>
      </c>
      <c r="J175" s="18">
        <f t="shared" si="23"/>
        <v>513.79999999999995</v>
      </c>
      <c r="K175" s="18" t="s">
        <v>9</v>
      </c>
      <c r="L175" s="18">
        <f>+F175</f>
        <v>513.79999999999995</v>
      </c>
      <c r="M175" s="20"/>
      <c r="N175" s="18">
        <f t="shared" si="17"/>
        <v>513.79999999999995</v>
      </c>
      <c r="O175" s="18"/>
      <c r="P175" s="18"/>
      <c r="Q175" s="22" t="s">
        <v>302</v>
      </c>
    </row>
    <row r="176" spans="1:18" ht="32.450000000000003" customHeight="1">
      <c r="A176" s="51"/>
      <c r="B176" s="39"/>
      <c r="C176" s="51"/>
      <c r="D176" s="18">
        <v>55</v>
      </c>
      <c r="E176" s="18">
        <v>202</v>
      </c>
      <c r="F176" s="18">
        <v>170.3</v>
      </c>
      <c r="G176" s="18">
        <v>55</v>
      </c>
      <c r="H176" s="18">
        <v>202</v>
      </c>
      <c r="I176" s="18">
        <v>170.3</v>
      </c>
      <c r="J176" s="18"/>
      <c r="K176" s="18" t="s">
        <v>9</v>
      </c>
      <c r="L176" s="20"/>
      <c r="M176" s="18">
        <f>+F176</f>
        <v>170.3</v>
      </c>
      <c r="N176" s="18">
        <f t="shared" si="17"/>
        <v>170.3</v>
      </c>
      <c r="O176" s="18"/>
      <c r="P176" s="18"/>
      <c r="Q176" s="22" t="s">
        <v>117</v>
      </c>
    </row>
    <row r="177" spans="1:19" ht="32.450000000000003" customHeight="1">
      <c r="A177" s="18">
        <v>66</v>
      </c>
      <c r="B177" s="22" t="s">
        <v>65</v>
      </c>
      <c r="C177" s="18" t="s">
        <v>61</v>
      </c>
      <c r="D177" s="18">
        <v>55</v>
      </c>
      <c r="E177" s="18">
        <v>155</v>
      </c>
      <c r="F177" s="18">
        <v>801.2</v>
      </c>
      <c r="G177" s="18">
        <v>55</v>
      </c>
      <c r="H177" s="18">
        <v>155</v>
      </c>
      <c r="I177" s="18">
        <v>801.2</v>
      </c>
      <c r="J177" s="18">
        <f>+I177</f>
        <v>801.2</v>
      </c>
      <c r="K177" s="18" t="s">
        <v>9</v>
      </c>
      <c r="L177" s="18">
        <f t="shared" si="22"/>
        <v>801.2</v>
      </c>
      <c r="M177" s="20"/>
      <c r="N177" s="18">
        <f t="shared" si="17"/>
        <v>801.2</v>
      </c>
      <c r="O177" s="18"/>
      <c r="P177" s="18"/>
      <c r="Q177" s="22" t="s">
        <v>303</v>
      </c>
      <c r="S177" s="1" t="s">
        <v>164</v>
      </c>
    </row>
    <row r="178" spans="1:19" ht="32.450000000000003" customHeight="1">
      <c r="A178" s="18">
        <v>67</v>
      </c>
      <c r="B178" s="22" t="s">
        <v>53</v>
      </c>
      <c r="C178" s="18" t="s">
        <v>61</v>
      </c>
      <c r="D178" s="18">
        <v>55</v>
      </c>
      <c r="E178" s="18">
        <v>154</v>
      </c>
      <c r="F178" s="18">
        <v>1098.4000000000001</v>
      </c>
      <c r="G178" s="18">
        <v>55</v>
      </c>
      <c r="H178" s="18">
        <v>154</v>
      </c>
      <c r="I178" s="18">
        <v>1098.4000000000001</v>
      </c>
      <c r="J178" s="18">
        <f t="shared" ref="J178:J181" si="24">+I178</f>
        <v>1098.4000000000001</v>
      </c>
      <c r="K178" s="18" t="s">
        <v>9</v>
      </c>
      <c r="L178" s="18">
        <f t="shared" si="22"/>
        <v>1098.4000000000001</v>
      </c>
      <c r="M178" s="20"/>
      <c r="N178" s="18">
        <f t="shared" si="17"/>
        <v>1098.4000000000001</v>
      </c>
      <c r="O178" s="18"/>
      <c r="P178" s="18"/>
      <c r="Q178" s="22" t="s">
        <v>304</v>
      </c>
    </row>
    <row r="179" spans="1:19" ht="30" customHeight="1">
      <c r="A179" s="40">
        <v>68</v>
      </c>
      <c r="B179" s="42" t="s">
        <v>54</v>
      </c>
      <c r="C179" s="40" t="s">
        <v>61</v>
      </c>
      <c r="D179" s="18">
        <v>55</v>
      </c>
      <c r="E179" s="18">
        <v>158</v>
      </c>
      <c r="F179" s="18">
        <v>852.7</v>
      </c>
      <c r="G179" s="18">
        <v>55</v>
      </c>
      <c r="H179" s="18">
        <v>158</v>
      </c>
      <c r="I179" s="18">
        <v>852.7</v>
      </c>
      <c r="J179" s="18">
        <f t="shared" si="24"/>
        <v>852.7</v>
      </c>
      <c r="K179" s="18" t="s">
        <v>9</v>
      </c>
      <c r="L179" s="18">
        <f t="shared" si="22"/>
        <v>852.7</v>
      </c>
      <c r="M179" s="20"/>
      <c r="N179" s="18">
        <f t="shared" si="17"/>
        <v>852.7</v>
      </c>
      <c r="O179" s="18"/>
      <c r="P179" s="18"/>
      <c r="Q179" s="22" t="s">
        <v>305</v>
      </c>
    </row>
    <row r="180" spans="1:19" ht="30" customHeight="1">
      <c r="A180" s="40"/>
      <c r="B180" s="42"/>
      <c r="C180" s="40"/>
      <c r="D180" s="18">
        <v>55</v>
      </c>
      <c r="E180" s="18">
        <v>170</v>
      </c>
      <c r="F180" s="18">
        <v>1933.1</v>
      </c>
      <c r="G180" s="18">
        <v>55</v>
      </c>
      <c r="H180" s="18">
        <v>170</v>
      </c>
      <c r="I180" s="18">
        <v>1933.1</v>
      </c>
      <c r="J180" s="18">
        <f t="shared" si="24"/>
        <v>1933.1</v>
      </c>
      <c r="K180" s="18" t="s">
        <v>9</v>
      </c>
      <c r="L180" s="18">
        <f t="shared" si="22"/>
        <v>1933.1</v>
      </c>
      <c r="M180" s="20"/>
      <c r="N180" s="18">
        <f t="shared" si="17"/>
        <v>1933.1</v>
      </c>
      <c r="O180" s="18"/>
      <c r="P180" s="18"/>
      <c r="Q180" s="22" t="s">
        <v>306</v>
      </c>
    </row>
    <row r="181" spans="1:19" ht="24.75" customHeight="1">
      <c r="A181" s="40">
        <v>69</v>
      </c>
      <c r="B181" s="42" t="s">
        <v>55</v>
      </c>
      <c r="C181" s="40" t="s">
        <v>61</v>
      </c>
      <c r="D181" s="18">
        <v>55</v>
      </c>
      <c r="E181" s="18">
        <v>159</v>
      </c>
      <c r="F181" s="18">
        <v>1096.9000000000001</v>
      </c>
      <c r="G181" s="18">
        <v>55</v>
      </c>
      <c r="H181" s="18">
        <v>159</v>
      </c>
      <c r="I181" s="18">
        <v>1096.9000000000001</v>
      </c>
      <c r="J181" s="18">
        <f t="shared" si="24"/>
        <v>1096.9000000000001</v>
      </c>
      <c r="K181" s="18" t="s">
        <v>9</v>
      </c>
      <c r="L181" s="18">
        <f t="shared" si="22"/>
        <v>1096.9000000000001</v>
      </c>
      <c r="M181" s="20"/>
      <c r="N181" s="18">
        <f t="shared" si="17"/>
        <v>1096.9000000000001</v>
      </c>
      <c r="O181" s="18"/>
      <c r="P181" s="18"/>
      <c r="Q181" s="22" t="s">
        <v>307</v>
      </c>
    </row>
    <row r="182" spans="1:19" ht="24.75" customHeight="1">
      <c r="A182" s="40"/>
      <c r="B182" s="42"/>
      <c r="C182" s="40"/>
      <c r="D182" s="18">
        <v>16</v>
      </c>
      <c r="E182" s="18">
        <v>57</v>
      </c>
      <c r="F182" s="18">
        <v>447</v>
      </c>
      <c r="G182" s="18">
        <v>13</v>
      </c>
      <c r="H182" s="37" t="s">
        <v>96</v>
      </c>
      <c r="I182" s="18"/>
      <c r="J182" s="18">
        <v>404</v>
      </c>
      <c r="K182" s="18" t="s">
        <v>9</v>
      </c>
      <c r="L182" s="18">
        <f t="shared" si="22"/>
        <v>447</v>
      </c>
      <c r="M182" s="20"/>
      <c r="N182" s="18">
        <f t="shared" si="17"/>
        <v>447</v>
      </c>
      <c r="O182" s="18"/>
      <c r="P182" s="18"/>
      <c r="Q182" s="22" t="s">
        <v>97</v>
      </c>
      <c r="R182" s="1">
        <v>1</v>
      </c>
    </row>
    <row r="183" spans="1:19" ht="24.75" customHeight="1">
      <c r="A183" s="40"/>
      <c r="B183" s="42"/>
      <c r="C183" s="18" t="s">
        <v>61</v>
      </c>
      <c r="D183" s="18">
        <v>16</v>
      </c>
      <c r="E183" s="18">
        <v>38</v>
      </c>
      <c r="F183" s="18">
        <v>284.2</v>
      </c>
      <c r="G183" s="18">
        <v>13</v>
      </c>
      <c r="H183" s="18" t="s">
        <v>130</v>
      </c>
      <c r="I183" s="18"/>
      <c r="J183" s="18">
        <v>1373</v>
      </c>
      <c r="K183" s="18" t="s">
        <v>9</v>
      </c>
      <c r="L183" s="18">
        <f>+F183</f>
        <v>284.2</v>
      </c>
      <c r="M183" s="20"/>
      <c r="N183" s="18">
        <f t="shared" si="17"/>
        <v>284.2</v>
      </c>
      <c r="O183" s="18"/>
      <c r="P183" s="18"/>
      <c r="Q183" s="22" t="s">
        <v>131</v>
      </c>
    </row>
    <row r="184" spans="1:19" ht="35.25" customHeight="1">
      <c r="A184" s="18">
        <v>70</v>
      </c>
      <c r="B184" s="22" t="s">
        <v>56</v>
      </c>
      <c r="C184" s="18" t="s">
        <v>61</v>
      </c>
      <c r="D184" s="18">
        <v>55</v>
      </c>
      <c r="E184" s="18">
        <v>165</v>
      </c>
      <c r="F184" s="18">
        <v>737.6</v>
      </c>
      <c r="G184" s="18">
        <v>55</v>
      </c>
      <c r="H184" s="18">
        <v>165</v>
      </c>
      <c r="I184" s="18">
        <v>737.6</v>
      </c>
      <c r="J184" s="18">
        <f>+I184</f>
        <v>737.6</v>
      </c>
      <c r="K184" s="18" t="s">
        <v>9</v>
      </c>
      <c r="L184" s="18">
        <f t="shared" si="22"/>
        <v>737.6</v>
      </c>
      <c r="M184" s="20"/>
      <c r="N184" s="18">
        <f t="shared" si="17"/>
        <v>737.6</v>
      </c>
      <c r="O184" s="18"/>
      <c r="P184" s="18"/>
      <c r="Q184" s="22" t="s">
        <v>308</v>
      </c>
    </row>
    <row r="185" spans="1:19" ht="28.5" customHeight="1">
      <c r="A185" s="40">
        <v>71</v>
      </c>
      <c r="B185" s="42" t="s">
        <v>57</v>
      </c>
      <c r="C185" s="40" t="s">
        <v>61</v>
      </c>
      <c r="D185" s="18">
        <v>55</v>
      </c>
      <c r="E185" s="18">
        <v>169</v>
      </c>
      <c r="F185" s="18">
        <v>1159.9000000000001</v>
      </c>
      <c r="G185" s="18">
        <v>55</v>
      </c>
      <c r="H185" s="18">
        <v>169</v>
      </c>
      <c r="I185" s="18">
        <v>1159.9000000000001</v>
      </c>
      <c r="J185" s="18">
        <f>+I185</f>
        <v>1159.9000000000001</v>
      </c>
      <c r="K185" s="18" t="s">
        <v>9</v>
      </c>
      <c r="L185" s="18">
        <f t="shared" si="22"/>
        <v>1159.9000000000001</v>
      </c>
      <c r="M185" s="20"/>
      <c r="N185" s="18">
        <f t="shared" si="17"/>
        <v>1159.9000000000001</v>
      </c>
      <c r="O185" s="18"/>
      <c r="P185" s="18"/>
      <c r="Q185" s="22" t="s">
        <v>309</v>
      </c>
    </row>
    <row r="186" spans="1:19" ht="28.5" customHeight="1">
      <c r="A186" s="40"/>
      <c r="B186" s="42"/>
      <c r="C186" s="40"/>
      <c r="D186" s="18">
        <v>55</v>
      </c>
      <c r="E186" s="18">
        <v>133</v>
      </c>
      <c r="F186" s="18">
        <v>364</v>
      </c>
      <c r="G186" s="18">
        <v>55</v>
      </c>
      <c r="H186" s="18">
        <v>133</v>
      </c>
      <c r="I186" s="18">
        <v>364</v>
      </c>
      <c r="J186" s="18">
        <f>+I186</f>
        <v>364</v>
      </c>
      <c r="K186" s="18" t="s">
        <v>9</v>
      </c>
      <c r="L186" s="18">
        <f t="shared" si="22"/>
        <v>364</v>
      </c>
      <c r="M186" s="20"/>
      <c r="N186" s="18">
        <f t="shared" si="17"/>
        <v>364</v>
      </c>
      <c r="O186" s="18"/>
      <c r="P186" s="18"/>
      <c r="Q186" s="22" t="s">
        <v>310</v>
      </c>
    </row>
    <row r="187" spans="1:19" ht="40.5" customHeight="1">
      <c r="A187" s="40">
        <v>72</v>
      </c>
      <c r="B187" s="43" t="s">
        <v>79</v>
      </c>
      <c r="C187" s="18" t="s">
        <v>61</v>
      </c>
      <c r="D187" s="18">
        <v>55</v>
      </c>
      <c r="E187" s="18">
        <v>168</v>
      </c>
      <c r="F187" s="18">
        <v>493.4</v>
      </c>
      <c r="G187" s="18">
        <v>55</v>
      </c>
      <c r="H187" s="18">
        <v>168</v>
      </c>
      <c r="I187" s="18">
        <v>493.4</v>
      </c>
      <c r="J187" s="18">
        <f>+I187</f>
        <v>493.4</v>
      </c>
      <c r="K187" s="18" t="s">
        <v>9</v>
      </c>
      <c r="L187" s="18">
        <f t="shared" si="22"/>
        <v>493.4</v>
      </c>
      <c r="M187" s="20"/>
      <c r="N187" s="18">
        <f t="shared" si="17"/>
        <v>493.4</v>
      </c>
      <c r="O187" s="18"/>
      <c r="P187" s="18"/>
      <c r="Q187" s="22" t="s">
        <v>311</v>
      </c>
    </row>
    <row r="188" spans="1:19" ht="40.5" customHeight="1">
      <c r="A188" s="40"/>
      <c r="B188" s="43"/>
      <c r="C188" s="40" t="s">
        <v>61</v>
      </c>
      <c r="D188" s="18">
        <v>6</v>
      </c>
      <c r="E188" s="18">
        <v>263</v>
      </c>
      <c r="F188" s="18">
        <v>489.1</v>
      </c>
      <c r="G188" s="40">
        <v>13</v>
      </c>
      <c r="H188" s="40">
        <v>92</v>
      </c>
      <c r="I188" s="40"/>
      <c r="J188" s="40">
        <v>648</v>
      </c>
      <c r="K188" s="18" t="s">
        <v>9</v>
      </c>
      <c r="L188" s="18">
        <f>+F188</f>
        <v>489.1</v>
      </c>
      <c r="M188" s="20"/>
      <c r="N188" s="18">
        <f t="shared" si="17"/>
        <v>489.1</v>
      </c>
      <c r="O188" s="18"/>
      <c r="P188" s="18"/>
      <c r="Q188" s="42" t="s">
        <v>66</v>
      </c>
    </row>
    <row r="189" spans="1:19" ht="40.5" customHeight="1">
      <c r="A189" s="40"/>
      <c r="B189" s="43"/>
      <c r="C189" s="40"/>
      <c r="D189" s="18">
        <v>6</v>
      </c>
      <c r="E189" s="18">
        <v>262</v>
      </c>
      <c r="F189" s="18">
        <v>228.6</v>
      </c>
      <c r="G189" s="40"/>
      <c r="H189" s="40"/>
      <c r="I189" s="40"/>
      <c r="J189" s="40"/>
      <c r="K189" s="18" t="s">
        <v>9</v>
      </c>
      <c r="L189" s="18">
        <f>+F189</f>
        <v>228.6</v>
      </c>
      <c r="M189" s="20"/>
      <c r="N189" s="18">
        <f t="shared" si="17"/>
        <v>228.6</v>
      </c>
      <c r="O189" s="18"/>
      <c r="P189" s="18"/>
      <c r="Q189" s="42"/>
    </row>
    <row r="190" spans="1:19" ht="37.9" customHeight="1">
      <c r="A190" s="40">
        <v>73</v>
      </c>
      <c r="B190" s="43" t="s">
        <v>140</v>
      </c>
      <c r="C190" s="40" t="s">
        <v>61</v>
      </c>
      <c r="D190" s="18">
        <v>55</v>
      </c>
      <c r="E190" s="18">
        <v>184</v>
      </c>
      <c r="F190" s="18">
        <v>1283</v>
      </c>
      <c r="G190" s="18">
        <v>55</v>
      </c>
      <c r="H190" s="18">
        <v>184</v>
      </c>
      <c r="I190" s="18">
        <v>1283</v>
      </c>
      <c r="J190" s="18">
        <f>+I190</f>
        <v>1283</v>
      </c>
      <c r="K190" s="18" t="s">
        <v>9</v>
      </c>
      <c r="L190" s="18">
        <f t="shared" si="22"/>
        <v>1283</v>
      </c>
      <c r="M190" s="20"/>
      <c r="N190" s="18">
        <f t="shared" si="17"/>
        <v>1283</v>
      </c>
      <c r="O190" s="18"/>
      <c r="P190" s="18"/>
      <c r="Q190" s="22" t="s">
        <v>312</v>
      </c>
    </row>
    <row r="191" spans="1:19" ht="37.9" customHeight="1">
      <c r="A191" s="40"/>
      <c r="B191" s="43"/>
      <c r="C191" s="40"/>
      <c r="D191" s="18">
        <v>55</v>
      </c>
      <c r="E191" s="18">
        <v>194</v>
      </c>
      <c r="F191" s="18">
        <v>804.8</v>
      </c>
      <c r="G191" s="18">
        <v>55</v>
      </c>
      <c r="H191" s="18">
        <v>194</v>
      </c>
      <c r="I191" s="18">
        <v>804.8</v>
      </c>
      <c r="J191" s="18">
        <f t="shared" ref="J191:J192" si="25">+I191</f>
        <v>804.8</v>
      </c>
      <c r="K191" s="18" t="s">
        <v>9</v>
      </c>
      <c r="L191" s="18">
        <f t="shared" si="22"/>
        <v>804.8</v>
      </c>
      <c r="M191" s="20"/>
      <c r="N191" s="18">
        <f t="shared" si="17"/>
        <v>804.8</v>
      </c>
      <c r="O191" s="18"/>
      <c r="P191" s="18"/>
      <c r="Q191" s="22" t="s">
        <v>313</v>
      </c>
    </row>
    <row r="192" spans="1:19" ht="44.25" customHeight="1">
      <c r="A192" s="40"/>
      <c r="B192" s="43"/>
      <c r="C192" s="40"/>
      <c r="D192" s="18">
        <v>55</v>
      </c>
      <c r="E192" s="18">
        <v>178</v>
      </c>
      <c r="F192" s="18">
        <v>403.9</v>
      </c>
      <c r="G192" s="18">
        <v>55</v>
      </c>
      <c r="H192" s="18">
        <v>178</v>
      </c>
      <c r="I192" s="18">
        <v>403.9</v>
      </c>
      <c r="J192" s="18">
        <f t="shared" si="25"/>
        <v>403.9</v>
      </c>
      <c r="K192" s="18" t="s">
        <v>9</v>
      </c>
      <c r="L192" s="18">
        <f t="shared" si="22"/>
        <v>403.9</v>
      </c>
      <c r="M192" s="20"/>
      <c r="N192" s="18">
        <f t="shared" si="17"/>
        <v>403.9</v>
      </c>
      <c r="O192" s="18"/>
      <c r="P192" s="18"/>
      <c r="Q192" s="22" t="s">
        <v>314</v>
      </c>
    </row>
    <row r="193" spans="1:20" ht="39.75" customHeight="1">
      <c r="A193" s="40"/>
      <c r="B193" s="43"/>
      <c r="C193" s="40"/>
      <c r="D193" s="18">
        <v>55</v>
      </c>
      <c r="E193" s="18">
        <v>183</v>
      </c>
      <c r="F193" s="18">
        <v>477.9</v>
      </c>
      <c r="G193" s="18">
        <v>55</v>
      </c>
      <c r="H193" s="18">
        <v>183</v>
      </c>
      <c r="I193" s="18">
        <v>477.9</v>
      </c>
      <c r="J193" s="18"/>
      <c r="K193" s="18" t="s">
        <v>9</v>
      </c>
      <c r="L193" s="18"/>
      <c r="M193" s="20">
        <f>+F193</f>
        <v>477.9</v>
      </c>
      <c r="N193" s="18">
        <f t="shared" si="17"/>
        <v>477.9</v>
      </c>
      <c r="O193" s="18"/>
      <c r="P193" s="18"/>
      <c r="Q193" s="22" t="s">
        <v>117</v>
      </c>
      <c r="R193" s="1">
        <v>1</v>
      </c>
    </row>
    <row r="194" spans="1:20" ht="43.5" customHeight="1">
      <c r="A194" s="40"/>
      <c r="B194" s="43"/>
      <c r="C194" s="40"/>
      <c r="D194" s="18">
        <v>16</v>
      </c>
      <c r="E194" s="18">
        <v>19</v>
      </c>
      <c r="F194" s="18">
        <v>622.29999999999995</v>
      </c>
      <c r="G194" s="18">
        <v>16</v>
      </c>
      <c r="H194" s="18">
        <v>19</v>
      </c>
      <c r="I194" s="18">
        <v>622.29999999999995</v>
      </c>
      <c r="J194" s="18"/>
      <c r="K194" s="18" t="s">
        <v>9</v>
      </c>
      <c r="L194" s="18"/>
      <c r="M194" s="20">
        <f>+F194</f>
        <v>622.29999999999995</v>
      </c>
      <c r="N194" s="18">
        <f t="shared" si="17"/>
        <v>622.29999999999995</v>
      </c>
      <c r="O194" s="18"/>
      <c r="P194" s="18"/>
      <c r="Q194" s="22" t="s">
        <v>117</v>
      </c>
    </row>
    <row r="195" spans="1:20" ht="51.75" customHeight="1">
      <c r="A195" s="18">
        <v>74</v>
      </c>
      <c r="B195" s="22" t="s">
        <v>59</v>
      </c>
      <c r="C195" s="18" t="s">
        <v>61</v>
      </c>
      <c r="D195" s="18">
        <v>55</v>
      </c>
      <c r="E195" s="18">
        <v>193</v>
      </c>
      <c r="F195" s="18">
        <v>1123.0999999999999</v>
      </c>
      <c r="G195" s="18">
        <v>55</v>
      </c>
      <c r="H195" s="18">
        <v>193</v>
      </c>
      <c r="I195" s="18">
        <v>1123.0999999999999</v>
      </c>
      <c r="J195" s="18">
        <f>+I195</f>
        <v>1123.0999999999999</v>
      </c>
      <c r="K195" s="18" t="s">
        <v>9</v>
      </c>
      <c r="L195" s="18">
        <f t="shared" si="22"/>
        <v>1123.0999999999999</v>
      </c>
      <c r="M195" s="20"/>
      <c r="N195" s="18">
        <f t="shared" si="17"/>
        <v>1123.0999999999999</v>
      </c>
      <c r="O195" s="18"/>
      <c r="P195" s="18"/>
      <c r="Q195" s="22" t="s">
        <v>315</v>
      </c>
      <c r="S195" s="54" t="s">
        <v>98</v>
      </c>
    </row>
    <row r="196" spans="1:20" ht="81.75" customHeight="1">
      <c r="A196" s="40">
        <v>75</v>
      </c>
      <c r="B196" s="43" t="s">
        <v>180</v>
      </c>
      <c r="C196" s="18" t="s">
        <v>61</v>
      </c>
      <c r="D196" s="18">
        <v>55</v>
      </c>
      <c r="E196" s="18">
        <v>195</v>
      </c>
      <c r="F196" s="18">
        <v>364.1</v>
      </c>
      <c r="G196" s="40">
        <v>13</v>
      </c>
      <c r="H196" s="40" t="s">
        <v>141</v>
      </c>
      <c r="I196" s="49"/>
      <c r="J196" s="40">
        <v>964</v>
      </c>
      <c r="K196" s="18" t="s">
        <v>9</v>
      </c>
      <c r="L196" s="18">
        <f t="shared" si="22"/>
        <v>364.1</v>
      </c>
      <c r="M196" s="20"/>
      <c r="N196" s="18">
        <f t="shared" si="17"/>
        <v>364.1</v>
      </c>
      <c r="O196" s="18"/>
      <c r="P196" s="18"/>
      <c r="Q196" s="42" t="s">
        <v>142</v>
      </c>
      <c r="R196" s="1">
        <v>1</v>
      </c>
      <c r="S196" s="54"/>
    </row>
    <row r="197" spans="1:20" ht="72.75" customHeight="1">
      <c r="A197" s="40"/>
      <c r="B197" s="42"/>
      <c r="C197" s="18" t="s">
        <v>61</v>
      </c>
      <c r="D197" s="18">
        <v>16</v>
      </c>
      <c r="E197" s="18">
        <v>18</v>
      </c>
      <c r="F197" s="18">
        <v>488.4</v>
      </c>
      <c r="G197" s="40"/>
      <c r="H197" s="40"/>
      <c r="I197" s="51"/>
      <c r="J197" s="40"/>
      <c r="K197" s="18" t="s">
        <v>9</v>
      </c>
      <c r="L197" s="18">
        <f>+F197</f>
        <v>488.4</v>
      </c>
      <c r="M197" s="20"/>
      <c r="N197" s="18">
        <f t="shared" ref="N197:N205" si="26">+L197+M197</f>
        <v>488.4</v>
      </c>
      <c r="O197" s="18"/>
      <c r="P197" s="18"/>
      <c r="Q197" s="42"/>
      <c r="R197" s="1">
        <v>1</v>
      </c>
    </row>
    <row r="198" spans="1:20" ht="28.5" customHeight="1">
      <c r="A198" s="18">
        <v>76</v>
      </c>
      <c r="B198" s="22" t="s">
        <v>60</v>
      </c>
      <c r="C198" s="18" t="s">
        <v>61</v>
      </c>
      <c r="D198" s="18">
        <v>55</v>
      </c>
      <c r="E198" s="18">
        <v>200</v>
      </c>
      <c r="F198" s="18">
        <v>608.9</v>
      </c>
      <c r="G198" s="18">
        <v>55</v>
      </c>
      <c r="H198" s="18">
        <v>200</v>
      </c>
      <c r="I198" s="18">
        <v>608.9</v>
      </c>
      <c r="J198" s="18">
        <f>+I198</f>
        <v>608.9</v>
      </c>
      <c r="K198" s="18" t="s">
        <v>9</v>
      </c>
      <c r="L198" s="18">
        <f>+F198-O198</f>
        <v>526.19999999999993</v>
      </c>
      <c r="M198" s="20"/>
      <c r="N198" s="18">
        <f t="shared" si="26"/>
        <v>526.19999999999993</v>
      </c>
      <c r="O198" s="18">
        <v>82.7</v>
      </c>
      <c r="P198" s="18"/>
      <c r="Q198" s="22" t="s">
        <v>316</v>
      </c>
    </row>
    <row r="199" spans="1:20" ht="28.5" customHeight="1">
      <c r="A199" s="40">
        <v>77</v>
      </c>
      <c r="B199" s="22" t="s">
        <v>62</v>
      </c>
      <c r="C199" s="18" t="s">
        <v>61</v>
      </c>
      <c r="D199" s="18">
        <v>55</v>
      </c>
      <c r="E199" s="18">
        <v>163</v>
      </c>
      <c r="F199" s="18">
        <v>947.8</v>
      </c>
      <c r="G199" s="18">
        <v>13</v>
      </c>
      <c r="H199" s="41" t="s">
        <v>143</v>
      </c>
      <c r="I199" s="49"/>
      <c r="J199" s="41" t="s">
        <v>144</v>
      </c>
      <c r="K199" s="18" t="s">
        <v>9</v>
      </c>
      <c r="L199" s="18">
        <f t="shared" si="22"/>
        <v>947.8</v>
      </c>
      <c r="M199" s="20"/>
      <c r="N199" s="18">
        <f t="shared" si="26"/>
        <v>947.8</v>
      </c>
      <c r="O199" s="18"/>
      <c r="P199" s="18"/>
      <c r="Q199" s="42" t="s">
        <v>145</v>
      </c>
      <c r="R199" s="1">
        <v>1</v>
      </c>
      <c r="S199" s="71" t="s">
        <v>77</v>
      </c>
      <c r="T199" s="1" t="s">
        <v>166</v>
      </c>
    </row>
    <row r="200" spans="1:20" ht="28.5" customHeight="1">
      <c r="A200" s="40"/>
      <c r="B200" s="20" t="s">
        <v>62</v>
      </c>
      <c r="C200" s="18" t="s">
        <v>61</v>
      </c>
      <c r="D200" s="18">
        <v>16</v>
      </c>
      <c r="E200" s="18">
        <v>83</v>
      </c>
      <c r="F200" s="18">
        <v>209.4</v>
      </c>
      <c r="G200" s="18">
        <v>13</v>
      </c>
      <c r="H200" s="40"/>
      <c r="I200" s="51"/>
      <c r="J200" s="41"/>
      <c r="K200" s="18" t="s">
        <v>9</v>
      </c>
      <c r="L200" s="18">
        <f t="shared" si="22"/>
        <v>209.4</v>
      </c>
      <c r="M200" s="20"/>
      <c r="N200" s="18">
        <f t="shared" si="26"/>
        <v>209.4</v>
      </c>
      <c r="O200" s="18"/>
      <c r="P200" s="18"/>
      <c r="Q200" s="42"/>
      <c r="S200" s="71"/>
    </row>
    <row r="201" spans="1:20" ht="71.25" customHeight="1">
      <c r="A201" s="40">
        <v>78</v>
      </c>
      <c r="B201" s="43" t="s">
        <v>78</v>
      </c>
      <c r="C201" s="18" t="s">
        <v>61</v>
      </c>
      <c r="D201" s="18">
        <v>7</v>
      </c>
      <c r="E201" s="18">
        <v>595</v>
      </c>
      <c r="F201" s="18">
        <v>514.1</v>
      </c>
      <c r="G201" s="18">
        <v>13</v>
      </c>
      <c r="H201" s="18">
        <v>85</v>
      </c>
      <c r="I201" s="18"/>
      <c r="J201" s="18">
        <v>504</v>
      </c>
      <c r="K201" s="18" t="s">
        <v>9</v>
      </c>
      <c r="L201" s="18">
        <f t="shared" si="22"/>
        <v>514.1</v>
      </c>
      <c r="M201" s="20"/>
      <c r="N201" s="18">
        <f t="shared" si="26"/>
        <v>514.1</v>
      </c>
      <c r="O201" s="18"/>
      <c r="P201" s="18"/>
      <c r="Q201" s="42" t="s">
        <v>69</v>
      </c>
    </row>
    <row r="202" spans="1:20" ht="71.25" customHeight="1">
      <c r="A202" s="40"/>
      <c r="B202" s="43"/>
      <c r="C202" s="18"/>
      <c r="D202" s="18">
        <v>7</v>
      </c>
      <c r="E202" s="18">
        <v>570</v>
      </c>
      <c r="F202" s="18">
        <v>124.7</v>
      </c>
      <c r="G202" s="40">
        <v>13</v>
      </c>
      <c r="H202" s="40" t="s">
        <v>109</v>
      </c>
      <c r="I202" s="40"/>
      <c r="J202" s="40">
        <v>453</v>
      </c>
      <c r="K202" s="18" t="s">
        <v>9</v>
      </c>
      <c r="L202" s="18">
        <f>+F202</f>
        <v>124.7</v>
      </c>
      <c r="M202" s="20"/>
      <c r="N202" s="18">
        <f t="shared" si="26"/>
        <v>124.7</v>
      </c>
      <c r="O202" s="18"/>
      <c r="P202" s="18"/>
      <c r="Q202" s="42"/>
    </row>
    <row r="203" spans="1:20" ht="47.45" customHeight="1">
      <c r="A203" s="40"/>
      <c r="B203" s="43"/>
      <c r="C203" s="18"/>
      <c r="D203" s="18">
        <v>7</v>
      </c>
      <c r="E203" s="18">
        <v>571</v>
      </c>
      <c r="F203" s="18">
        <v>145.69999999999999</v>
      </c>
      <c r="G203" s="40"/>
      <c r="H203" s="40"/>
      <c r="I203" s="40"/>
      <c r="J203" s="40"/>
      <c r="K203" s="18" t="s">
        <v>9</v>
      </c>
      <c r="L203" s="18">
        <f>+F203</f>
        <v>145.69999999999999</v>
      </c>
      <c r="M203" s="20"/>
      <c r="N203" s="18">
        <f t="shared" si="26"/>
        <v>145.69999999999999</v>
      </c>
      <c r="O203" s="18"/>
      <c r="P203" s="18"/>
      <c r="Q203" s="42"/>
    </row>
    <row r="204" spans="1:20" ht="63" customHeight="1">
      <c r="A204" s="40">
        <v>79</v>
      </c>
      <c r="B204" s="43" t="s">
        <v>171</v>
      </c>
      <c r="C204" s="40" t="s">
        <v>61</v>
      </c>
      <c r="D204" s="18">
        <v>15</v>
      </c>
      <c r="E204" s="18">
        <v>68</v>
      </c>
      <c r="F204" s="18">
        <v>440.4</v>
      </c>
      <c r="G204" s="18">
        <v>13</v>
      </c>
      <c r="H204" s="18" t="s">
        <v>147</v>
      </c>
      <c r="I204" s="18"/>
      <c r="J204" s="18">
        <v>408</v>
      </c>
      <c r="K204" s="18" t="s">
        <v>9</v>
      </c>
      <c r="L204" s="18">
        <v>352.9</v>
      </c>
      <c r="M204" s="20"/>
      <c r="N204" s="18">
        <f t="shared" si="26"/>
        <v>352.9</v>
      </c>
      <c r="O204" s="18">
        <f>+F204-L204</f>
        <v>87.5</v>
      </c>
      <c r="P204" s="18"/>
      <c r="Q204" s="38" t="s">
        <v>148</v>
      </c>
      <c r="R204" s="1">
        <v>1</v>
      </c>
      <c r="S204" s="1" t="s">
        <v>165</v>
      </c>
    </row>
    <row r="205" spans="1:20" ht="63" customHeight="1">
      <c r="A205" s="40"/>
      <c r="B205" s="42"/>
      <c r="C205" s="40"/>
      <c r="D205" s="18">
        <v>15</v>
      </c>
      <c r="E205" s="18">
        <v>69</v>
      </c>
      <c r="F205" s="18">
        <v>1105.8</v>
      </c>
      <c r="G205" s="18">
        <v>13</v>
      </c>
      <c r="H205" s="25" t="s">
        <v>70</v>
      </c>
      <c r="I205" s="18"/>
      <c r="J205" s="18">
        <v>1128</v>
      </c>
      <c r="K205" s="18" t="s">
        <v>9</v>
      </c>
      <c r="L205" s="18">
        <f t="shared" si="22"/>
        <v>1105.8</v>
      </c>
      <c r="M205" s="20"/>
      <c r="N205" s="18">
        <f t="shared" si="26"/>
        <v>1105.8</v>
      </c>
      <c r="O205" s="18"/>
      <c r="P205" s="18"/>
      <c r="Q205" s="39"/>
    </row>
    <row r="206" spans="1:20" ht="27" customHeight="1">
      <c r="A206" s="67" t="s">
        <v>10</v>
      </c>
      <c r="B206" s="67"/>
      <c r="C206" s="11"/>
      <c r="D206" s="11"/>
      <c r="E206" s="11"/>
      <c r="F206" s="12">
        <f>SUM(F7:F205)</f>
        <v>146551.39999999994</v>
      </c>
      <c r="G206" s="13"/>
      <c r="H206" s="13"/>
      <c r="I206" s="13"/>
      <c r="J206" s="13"/>
      <c r="K206" s="13"/>
      <c r="L206" s="12">
        <f>SUM(L7:L205)</f>
        <v>140913.79999999996</v>
      </c>
      <c r="M206" s="12">
        <f>SUM(M7:M205)</f>
        <v>3753.3</v>
      </c>
      <c r="N206" s="12">
        <f>SUM(N7:N205)</f>
        <v>144667.09999999995</v>
      </c>
      <c r="O206" s="12">
        <f>SUM(O7:O205)</f>
        <v>484.2999999999999</v>
      </c>
      <c r="P206" s="12"/>
      <c r="Q206" s="11"/>
    </row>
    <row r="207" spans="1:20">
      <c r="N207" s="15"/>
      <c r="O207" s="15"/>
      <c r="R207" s="16">
        <v>4968.1000000000004</v>
      </c>
    </row>
    <row r="208" spans="1:20">
      <c r="C208" s="1"/>
      <c r="D208" s="1"/>
      <c r="E208" s="1"/>
      <c r="F208" s="1"/>
      <c r="G208" s="1"/>
      <c r="H208" s="1"/>
      <c r="I208" s="1"/>
      <c r="J208" s="1"/>
      <c r="K208" s="1"/>
      <c r="L208" s="1"/>
      <c r="N208" s="1"/>
      <c r="O208" s="1"/>
      <c r="P208" s="1"/>
      <c r="R208" s="16">
        <f>+M206-R207</f>
        <v>-1214.8000000000002</v>
      </c>
    </row>
    <row r="209" spans="5:12">
      <c r="E209" s="2" t="s">
        <v>82</v>
      </c>
    </row>
    <row r="214" spans="5:12">
      <c r="L214" s="2" t="s">
        <v>13</v>
      </c>
    </row>
  </sheetData>
  <autoFilter ref="A6:T209"/>
  <mergeCells count="253">
    <mergeCell ref="O3:O5"/>
    <mergeCell ref="L4:L5"/>
    <mergeCell ref="A170:A176"/>
    <mergeCell ref="B49:B54"/>
    <mergeCell ref="A49:A54"/>
    <mergeCell ref="C49:C54"/>
    <mergeCell ref="A111:A113"/>
    <mergeCell ref="A46:A48"/>
    <mergeCell ref="A89:A92"/>
    <mergeCell ref="C89:C92"/>
    <mergeCell ref="A158:A159"/>
    <mergeCell ref="B158:B159"/>
    <mergeCell ref="A128:A129"/>
    <mergeCell ref="B152:B156"/>
    <mergeCell ref="C152:C156"/>
    <mergeCell ref="A135:A136"/>
    <mergeCell ref="B135:B136"/>
    <mergeCell ref="C93:C97"/>
    <mergeCell ref="A119:A122"/>
    <mergeCell ref="B125:B127"/>
    <mergeCell ref="A125:A127"/>
    <mergeCell ref="C149:C150"/>
    <mergeCell ref="C145:C147"/>
    <mergeCell ref="Q201:Q203"/>
    <mergeCell ref="G202:G203"/>
    <mergeCell ref="H202:H203"/>
    <mergeCell ref="J202:J203"/>
    <mergeCell ref="I202:I203"/>
    <mergeCell ref="H52:H53"/>
    <mergeCell ref="J52:J53"/>
    <mergeCell ref="I52:I53"/>
    <mergeCell ref="Q58:Q59"/>
    <mergeCell ref="H199:H200"/>
    <mergeCell ref="J199:J200"/>
    <mergeCell ref="Q199:Q200"/>
    <mergeCell ref="G139:G140"/>
    <mergeCell ref="H139:H140"/>
    <mergeCell ref="J139:J140"/>
    <mergeCell ref="Q139:Q140"/>
    <mergeCell ref="H188:H189"/>
    <mergeCell ref="J188:J189"/>
    <mergeCell ref="Q188:Q189"/>
    <mergeCell ref="I188:I189"/>
    <mergeCell ref="G95:G97"/>
    <mergeCell ref="H95:H97"/>
    <mergeCell ref="J95:J97"/>
    <mergeCell ref="I199:I200"/>
    <mergeCell ref="I70:I72"/>
    <mergeCell ref="H34:H35"/>
    <mergeCell ref="J34:J35"/>
    <mergeCell ref="Q52:Q53"/>
    <mergeCell ref="Q61:Q62"/>
    <mergeCell ref="Q70:Q72"/>
    <mergeCell ref="G70:G72"/>
    <mergeCell ref="H70:H72"/>
    <mergeCell ref="J70:J72"/>
    <mergeCell ref="I34:I35"/>
    <mergeCell ref="Q84:Q85"/>
    <mergeCell ref="S195:S196"/>
    <mergeCell ref="G153:G154"/>
    <mergeCell ref="H153:H154"/>
    <mergeCell ref="J153:J154"/>
    <mergeCell ref="G155:G156"/>
    <mergeCell ref="H155:H156"/>
    <mergeCell ref="J155:J156"/>
    <mergeCell ref="Q95:Q97"/>
    <mergeCell ref="I95:I97"/>
    <mergeCell ref="S199:S200"/>
    <mergeCell ref="G117:G118"/>
    <mergeCell ref="G135:G136"/>
    <mergeCell ref="C98:C101"/>
    <mergeCell ref="G196:G197"/>
    <mergeCell ref="H196:H197"/>
    <mergeCell ref="J196:J197"/>
    <mergeCell ref="Q196:Q197"/>
    <mergeCell ref="I135:I136"/>
    <mergeCell ref="I139:I140"/>
    <mergeCell ref="I153:I154"/>
    <mergeCell ref="I155:I156"/>
    <mergeCell ref="I196:I197"/>
    <mergeCell ref="C204:C205"/>
    <mergeCell ref="B201:B203"/>
    <mergeCell ref="B119:B122"/>
    <mergeCell ref="C119:C122"/>
    <mergeCell ref="C134:C136"/>
    <mergeCell ref="A114:A118"/>
    <mergeCell ref="B114:B118"/>
    <mergeCell ref="C114:C118"/>
    <mergeCell ref="B137:B141"/>
    <mergeCell ref="A201:A203"/>
    <mergeCell ref="A149:A150"/>
    <mergeCell ref="C125:C127"/>
    <mergeCell ref="B142:B144"/>
    <mergeCell ref="B181:B183"/>
    <mergeCell ref="A181:A183"/>
    <mergeCell ref="A196:A197"/>
    <mergeCell ref="A199:A200"/>
    <mergeCell ref="C188:C189"/>
    <mergeCell ref="F4:F5"/>
    <mergeCell ref="G4:G5"/>
    <mergeCell ref="H4:H5"/>
    <mergeCell ref="I4:I5"/>
    <mergeCell ref="J4:J5"/>
    <mergeCell ref="K3:K5"/>
    <mergeCell ref="C29:C32"/>
    <mergeCell ref="C12:C13"/>
    <mergeCell ref="C26:C28"/>
    <mergeCell ref="D4:D5"/>
    <mergeCell ref="E4:E5"/>
    <mergeCell ref="A206:B206"/>
    <mergeCell ref="B89:B91"/>
    <mergeCell ref="C87:C88"/>
    <mergeCell ref="B130:B131"/>
    <mergeCell ref="A130:A131"/>
    <mergeCell ref="C185:C186"/>
    <mergeCell ref="C179:C180"/>
    <mergeCell ref="C170:C171"/>
    <mergeCell ref="C168:C169"/>
    <mergeCell ref="B168:B169"/>
    <mergeCell ref="A168:A169"/>
    <mergeCell ref="B185:B186"/>
    <mergeCell ref="A185:A186"/>
    <mergeCell ref="B179:B180"/>
    <mergeCell ref="A179:A180"/>
    <mergeCell ref="A204:A205"/>
    <mergeCell ref="B204:B205"/>
    <mergeCell ref="C111:C112"/>
    <mergeCell ref="B161:B163"/>
    <mergeCell ref="A161:A163"/>
    <mergeCell ref="B145:B147"/>
    <mergeCell ref="B196:B197"/>
    <mergeCell ref="C142:C144"/>
    <mergeCell ref="C137:C141"/>
    <mergeCell ref="A1:Q1"/>
    <mergeCell ref="A2:Q2"/>
    <mergeCell ref="D3:F3"/>
    <mergeCell ref="L3:N3"/>
    <mergeCell ref="G3:J3"/>
    <mergeCell ref="A75:A76"/>
    <mergeCell ref="A66:A67"/>
    <mergeCell ref="B42:B45"/>
    <mergeCell ref="A42:A45"/>
    <mergeCell ref="M4:M5"/>
    <mergeCell ref="N4:N5"/>
    <mergeCell ref="P3:P5"/>
    <mergeCell ref="A58:A59"/>
    <mergeCell ref="B58:B59"/>
    <mergeCell ref="C58:C59"/>
    <mergeCell ref="G34:G35"/>
    <mergeCell ref="G52:G53"/>
    <mergeCell ref="Q3:Q5"/>
    <mergeCell ref="A3:A5"/>
    <mergeCell ref="B3:B5"/>
    <mergeCell ref="C3:C5"/>
    <mergeCell ref="C64:C65"/>
    <mergeCell ref="C55:C57"/>
    <mergeCell ref="Q7:Q8"/>
    <mergeCell ref="S58:S59"/>
    <mergeCell ref="B29:B32"/>
    <mergeCell ref="A29:A32"/>
    <mergeCell ref="A64:A65"/>
    <mergeCell ref="A87:A88"/>
    <mergeCell ref="B123:B124"/>
    <mergeCell ref="B40:B41"/>
    <mergeCell ref="B87:B88"/>
    <mergeCell ref="B64:B65"/>
    <mergeCell ref="A123:A124"/>
    <mergeCell ref="A40:A41"/>
    <mergeCell ref="B104:B106"/>
    <mergeCell ref="A104:A106"/>
    <mergeCell ref="C123:C124"/>
    <mergeCell ref="C104:C106"/>
    <mergeCell ref="C42:C45"/>
    <mergeCell ref="C40:C41"/>
    <mergeCell ref="A36:A38"/>
    <mergeCell ref="A55:A57"/>
    <mergeCell ref="B46:B47"/>
    <mergeCell ref="C66:C67"/>
    <mergeCell ref="B68:B72"/>
    <mergeCell ref="B79:B80"/>
    <mergeCell ref="B81:B83"/>
    <mergeCell ref="A7:A8"/>
    <mergeCell ref="B23:B25"/>
    <mergeCell ref="C23:C25"/>
    <mergeCell ref="B18:B22"/>
    <mergeCell ref="C18:C22"/>
    <mergeCell ref="A18:A22"/>
    <mergeCell ref="A23:A25"/>
    <mergeCell ref="B7:B8"/>
    <mergeCell ref="B12:B13"/>
    <mergeCell ref="A12:A13"/>
    <mergeCell ref="A9:A11"/>
    <mergeCell ref="B9:B11"/>
    <mergeCell ref="B37:B38"/>
    <mergeCell ref="C68:C69"/>
    <mergeCell ref="B26:B28"/>
    <mergeCell ref="A26:A28"/>
    <mergeCell ref="C33:C35"/>
    <mergeCell ref="B33:B35"/>
    <mergeCell ref="A33:A35"/>
    <mergeCell ref="A60:A63"/>
    <mergeCell ref="C60:C63"/>
    <mergeCell ref="B60:B63"/>
    <mergeCell ref="A81:A83"/>
    <mergeCell ref="C71:C72"/>
    <mergeCell ref="B66:B67"/>
    <mergeCell ref="B75:B76"/>
    <mergeCell ref="C75:C76"/>
    <mergeCell ref="C81:C83"/>
    <mergeCell ref="A68:A72"/>
    <mergeCell ref="C46:C47"/>
    <mergeCell ref="A79:A80"/>
    <mergeCell ref="B55:B57"/>
    <mergeCell ref="B84:B85"/>
    <mergeCell ref="A98:A101"/>
    <mergeCell ref="A102:A103"/>
    <mergeCell ref="B98:B101"/>
    <mergeCell ref="C181:C182"/>
    <mergeCell ref="A93:A97"/>
    <mergeCell ref="B164:B167"/>
    <mergeCell ref="A164:A167"/>
    <mergeCell ref="B93:B97"/>
    <mergeCell ref="A137:A141"/>
    <mergeCell ref="A145:A147"/>
    <mergeCell ref="A132:A133"/>
    <mergeCell ref="B132:B133"/>
    <mergeCell ref="A142:A144"/>
    <mergeCell ref="B170:B176"/>
    <mergeCell ref="C172:C176"/>
    <mergeCell ref="Q204:Q205"/>
    <mergeCell ref="A107:A108"/>
    <mergeCell ref="C79:C80"/>
    <mergeCell ref="H117:H118"/>
    <mergeCell ref="J117:J118"/>
    <mergeCell ref="Q117:Q118"/>
    <mergeCell ref="H135:H136"/>
    <mergeCell ref="J135:J136"/>
    <mergeCell ref="Q135:Q136"/>
    <mergeCell ref="B190:B194"/>
    <mergeCell ref="A190:A194"/>
    <mergeCell ref="C190:C194"/>
    <mergeCell ref="C132:C133"/>
    <mergeCell ref="C165:C167"/>
    <mergeCell ref="C161:C163"/>
    <mergeCell ref="C158:C159"/>
    <mergeCell ref="A152:A156"/>
    <mergeCell ref="B149:B150"/>
    <mergeCell ref="Q152:Q156"/>
    <mergeCell ref="A84:A85"/>
    <mergeCell ref="B187:B189"/>
    <mergeCell ref="A187:A189"/>
    <mergeCell ref="G188:G189"/>
    <mergeCell ref="B111:B113"/>
  </mergeCells>
  <pageMargins left="0" right="0" top="0" bottom="0" header="0" footer="0"/>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TK DT</vt:lpstr>
      <vt:lpstr>'TK DT'!Print_Titles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MAT</cp:lastModifiedBy>
  <cp:lastPrinted>2024-04-24T00:34:08Z</cp:lastPrinted>
  <dcterms:created xsi:type="dcterms:W3CDTF">2015-06-05T18:19:34Z</dcterms:created>
  <dcterms:modified xsi:type="dcterms:W3CDTF">2024-04-25T02:40:43Z</dcterms:modified>
</cp:coreProperties>
</file>