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240" yWindow="135" windowWidth="19440" windowHeight="7875" tabRatio="1000" firstSheet="1" activeTab="3"/>
  </bookViews>
  <sheets>
    <sheet name="foxz" sheetId="10" state="veryHidden" r:id="rId1"/>
    <sheet name="Phụ lục 01" sheetId="7" r:id="rId2"/>
    <sheet name="Phụ luc 02" sheetId="9" r:id="rId3"/>
    <sheet name="Phụ lục 3" sheetId="8" r:id="rId4"/>
  </sheets>
  <definedNames>
    <definedName name="_xlnm.Print_Titles" localSheetId="1">'Phụ lục 01'!$4:$5</definedName>
  </definedNames>
  <calcPr calcId="124519"/>
</workbook>
</file>

<file path=xl/calcChain.xml><?xml version="1.0" encoding="utf-8"?>
<calcChain xmlns="http://schemas.openxmlformats.org/spreadsheetml/2006/main">
  <c r="D28" i="7"/>
  <c r="E28"/>
  <c r="F28"/>
  <c r="G28"/>
  <c r="H28"/>
  <c r="J28"/>
  <c r="K28"/>
  <c r="L28"/>
  <c r="M28"/>
  <c r="N28"/>
  <c r="F12" i="9"/>
  <c r="G12"/>
  <c r="E12"/>
  <c r="E4" s="1"/>
  <c r="D12"/>
  <c r="H12" s="1"/>
  <c r="C12"/>
  <c r="H7"/>
  <c r="H8"/>
  <c r="H9"/>
  <c r="H10"/>
  <c r="H11"/>
  <c r="D6"/>
  <c r="D4" s="1"/>
  <c r="E6"/>
  <c r="F6"/>
  <c r="F4" s="1"/>
  <c r="G6"/>
  <c r="G4" s="1"/>
  <c r="C6"/>
  <c r="C4" s="1"/>
  <c r="H4" s="1"/>
  <c r="Q10" i="7"/>
  <c r="Q18"/>
  <c r="Q26"/>
  <c r="I7"/>
  <c r="Q7" s="1"/>
  <c r="I8"/>
  <c r="Q8" s="1"/>
  <c r="O8" s="1"/>
  <c r="I9"/>
  <c r="Q9" s="1"/>
  <c r="I10"/>
  <c r="I11"/>
  <c r="Q11"/>
  <c r="I12"/>
  <c r="Q12" s="1"/>
  <c r="O12" s="1"/>
  <c r="I13"/>
  <c r="Q13"/>
  <c r="I14"/>
  <c r="Q14" s="1"/>
  <c r="I15"/>
  <c r="Q15" s="1"/>
  <c r="I16"/>
  <c r="Q16" s="1"/>
  <c r="O16" s="1"/>
  <c r="I17"/>
  <c r="Q17" s="1"/>
  <c r="I18"/>
  <c r="I19"/>
  <c r="Q19"/>
  <c r="I20"/>
  <c r="Q20" s="1"/>
  <c r="O20" s="1"/>
  <c r="I21"/>
  <c r="Q21"/>
  <c r="I22"/>
  <c r="Q22" s="1"/>
  <c r="I23"/>
  <c r="Q23" s="1"/>
  <c r="I24"/>
  <c r="Q24" s="1"/>
  <c r="O24" s="1"/>
  <c r="I25"/>
  <c r="Q25" s="1"/>
  <c r="I26"/>
  <c r="I27"/>
  <c r="Q27"/>
  <c r="I6"/>
  <c r="I28" s="1"/>
  <c r="C7"/>
  <c r="P7"/>
  <c r="O7" s="1"/>
  <c r="C8"/>
  <c r="P8"/>
  <c r="C9"/>
  <c r="P9" s="1"/>
  <c r="O9" s="1"/>
  <c r="C10"/>
  <c r="P10" s="1"/>
  <c r="O10" s="1"/>
  <c r="C11"/>
  <c r="P11"/>
  <c r="O11" s="1"/>
  <c r="C12"/>
  <c r="P12"/>
  <c r="C13"/>
  <c r="P13" s="1"/>
  <c r="O13" s="1"/>
  <c r="C14"/>
  <c r="P14" s="1"/>
  <c r="C15"/>
  <c r="P15"/>
  <c r="O15" s="1"/>
  <c r="C16"/>
  <c r="P16"/>
  <c r="C17"/>
  <c r="P17" s="1"/>
  <c r="C18"/>
  <c r="P18" s="1"/>
  <c r="O18" s="1"/>
  <c r="C19"/>
  <c r="P19"/>
  <c r="O19" s="1"/>
  <c r="C20"/>
  <c r="P20"/>
  <c r="C21"/>
  <c r="P21" s="1"/>
  <c r="O21" s="1"/>
  <c r="C22"/>
  <c r="P22" s="1"/>
  <c r="C23"/>
  <c r="P23"/>
  <c r="O23" s="1"/>
  <c r="C24"/>
  <c r="P24"/>
  <c r="C25"/>
  <c r="P25" s="1"/>
  <c r="O25" s="1"/>
  <c r="C26"/>
  <c r="P26" s="1"/>
  <c r="O26" s="1"/>
  <c r="C27"/>
  <c r="P27"/>
  <c r="O27" s="1"/>
  <c r="C6"/>
  <c r="P6"/>
  <c r="P28" s="1"/>
  <c r="Z27" i="8"/>
  <c r="Z7"/>
  <c r="Z8"/>
  <c r="Z9"/>
  <c r="Z28" s="1"/>
  <c r="Z10"/>
  <c r="Z11"/>
  <c r="Z12"/>
  <c r="Z13"/>
  <c r="Z14"/>
  <c r="Z15"/>
  <c r="Z16"/>
  <c r="Z17"/>
  <c r="Z18"/>
  <c r="Z19"/>
  <c r="Z20"/>
  <c r="Z21"/>
  <c r="Z22"/>
  <c r="W22" s="1"/>
  <c r="Z23"/>
  <c r="Z24"/>
  <c r="Z25"/>
  <c r="Z26"/>
  <c r="Z6"/>
  <c r="Y7"/>
  <c r="Y28" s="1"/>
  <c r="Y8"/>
  <c r="Y9"/>
  <c r="Y10"/>
  <c r="Y11"/>
  <c r="W11" s="1"/>
  <c r="Y12"/>
  <c r="Y13"/>
  <c r="W13"/>
  <c r="Y14"/>
  <c r="W14" s="1"/>
  <c r="Y15"/>
  <c r="Y16"/>
  <c r="Y17"/>
  <c r="W17" s="1"/>
  <c r="Y18"/>
  <c r="Y19"/>
  <c r="Y20"/>
  <c r="Y21"/>
  <c r="Y22"/>
  <c r="Y23"/>
  <c r="Y24"/>
  <c r="Y25"/>
  <c r="Y26"/>
  <c r="Y27"/>
  <c r="W27" s="1"/>
  <c r="Y6"/>
  <c r="X7"/>
  <c r="W7"/>
  <c r="X8"/>
  <c r="W8" s="1"/>
  <c r="X9"/>
  <c r="W9" s="1"/>
  <c r="X10"/>
  <c r="W10" s="1"/>
  <c r="X11"/>
  <c r="X12"/>
  <c r="W12" s="1"/>
  <c r="X13"/>
  <c r="X14"/>
  <c r="X15"/>
  <c r="W15"/>
  <c r="X16"/>
  <c r="W16" s="1"/>
  <c r="X17"/>
  <c r="X18"/>
  <c r="W18" s="1"/>
  <c r="X19"/>
  <c r="W19"/>
  <c r="X20"/>
  <c r="W20" s="1"/>
  <c r="X21"/>
  <c r="W21" s="1"/>
  <c r="X22"/>
  <c r="X23"/>
  <c r="W23"/>
  <c r="X24"/>
  <c r="W24" s="1"/>
  <c r="X25"/>
  <c r="W25" s="1"/>
  <c r="X26"/>
  <c r="W26" s="1"/>
  <c r="X27"/>
  <c r="X6"/>
  <c r="W6" s="1"/>
  <c r="K7"/>
  <c r="K28" s="1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6"/>
  <c r="L28"/>
  <c r="M28"/>
  <c r="N28"/>
  <c r="H28"/>
  <c r="I28"/>
  <c r="J28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6"/>
  <c r="S28" s="1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6"/>
  <c r="O28" s="1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6"/>
  <c r="G28"/>
  <c r="P28"/>
  <c r="Q28"/>
  <c r="R28"/>
  <c r="T28"/>
  <c r="U28"/>
  <c r="V28"/>
  <c r="D28"/>
  <c r="E28"/>
  <c r="F28"/>
  <c r="C27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6"/>
  <c r="C28" s="1"/>
  <c r="X28"/>
  <c r="O22" i="7" l="1"/>
  <c r="O14"/>
  <c r="W28" i="8"/>
  <c r="O17" i="7"/>
  <c r="C28"/>
  <c r="H6" i="9"/>
  <c r="Q6" i="7"/>
  <c r="Q28" l="1"/>
  <c r="O6"/>
  <c r="O28" s="1"/>
</calcChain>
</file>

<file path=xl/sharedStrings.xml><?xml version="1.0" encoding="utf-8"?>
<sst xmlns="http://schemas.openxmlformats.org/spreadsheetml/2006/main" count="121" uniqueCount="60">
  <si>
    <t>Xã, thị trấn</t>
  </si>
  <si>
    <t>Năm học 2021-2022</t>
  </si>
  <si>
    <t>Năm học 2022-2023</t>
  </si>
  <si>
    <t>Năm học 2023-2024</t>
  </si>
  <si>
    <t>Năm học 2024-2025</t>
  </si>
  <si>
    <t>Năm học 2025-2026</t>
  </si>
  <si>
    <t>STT</t>
  </si>
  <si>
    <t>An Dương</t>
  </si>
  <si>
    <t>Cao Xá</t>
  </si>
  <si>
    <t>Đại Hóa</t>
  </si>
  <si>
    <t>Hợp Đức</t>
  </si>
  <si>
    <t>Lam Cốt</t>
  </si>
  <si>
    <t>Lan Giới</t>
  </si>
  <si>
    <t>Liên Chung</t>
  </si>
  <si>
    <t>Liên Sơn</t>
  </si>
  <si>
    <t>Ngọc Châu</t>
  </si>
  <si>
    <t>Ngọc Lý</t>
  </si>
  <si>
    <t>Ngọc Thiện</t>
  </si>
  <si>
    <t>Ngọc Vân</t>
  </si>
  <si>
    <t>Phúc Hòa</t>
  </si>
  <si>
    <t>Phúc Sơn</t>
  </si>
  <si>
    <t>Quang Tiến</t>
  </si>
  <si>
    <t>Quế Nham</t>
  </si>
  <si>
    <t>Song Vân</t>
  </si>
  <si>
    <t>Tân Trung</t>
  </si>
  <si>
    <t xml:space="preserve">TT Cao Thượng </t>
  </si>
  <si>
    <t xml:space="preserve">TT Nhã Nam </t>
  </si>
  <si>
    <t>Việt Lập</t>
  </si>
  <si>
    <t>Việt Ngọc</t>
  </si>
  <si>
    <t>Tổng</t>
  </si>
  <si>
    <t>Năm 2021</t>
  </si>
  <si>
    <t>Cộng</t>
  </si>
  <si>
    <t>Năm 2022</t>
  </si>
  <si>
    <t>Năm 2023</t>
  </si>
  <si>
    <t>Năm 2024</t>
  </si>
  <si>
    <t>Năm 2025</t>
  </si>
  <si>
    <t>Tổng GĐ 2021-2025</t>
  </si>
  <si>
    <t>UỶ BAN NHÂN DÂN
HUYỆN TÂN YÊN</t>
  </si>
  <si>
    <t>CĐ</t>
  </si>
  <si>
    <t>TC</t>
  </si>
  <si>
    <t>Sơ cấp và ĐT TX</t>
  </si>
  <si>
    <t>Tổng giai đoạn 2021-2025</t>
  </si>
  <si>
    <t>Tốt nghiệp THCS</t>
  </si>
  <si>
    <t>Tốt nghiệp THPT</t>
  </si>
  <si>
    <t>ỦY BAN NHÂN DÂN
HUYỆN TÂN YÊN</t>
  </si>
  <si>
    <t>Tổng cộng GĐ 2021 -2025</t>
  </si>
  <si>
    <t>TT</t>
  </si>
  <si>
    <t>Chỉ tiêu</t>
  </si>
  <si>
    <t>Tuyển sinh và đào tạo nghề</t>
  </si>
  <si>
    <t>Trong đó</t>
  </si>
  <si>
    <t>Lao động đào tạo có văn bằng, chứng chỉ</t>
  </si>
  <si>
    <t>Trình độ cao đẳng</t>
  </si>
  <si>
    <t>Trong đó: Trường cao đẳng công lập thuộc tỉnh quản lý</t>
  </si>
  <si>
    <t>Trình độ trung cấp</t>
  </si>
  <si>
    <t>Trong đó: Trường cao đẳng, trung cấp công lập thuộc tỉnh quản lý</t>
  </si>
  <si>
    <t>Trình độ sơ cấp</t>
  </si>
  <si>
    <t>Đào tạo thường xuyên</t>
  </si>
  <si>
    <r>
      <t xml:space="preserve">DỰ KIẾN SỐ LƯỢNG HỌC SINH TỐT NGHIỆP TRUNG HỌC CƠ SỞ,  TRUNG HỌC PHỔ THÔNG TRÊN ĐỊA BÀN VÀO HỌC CÁC CƠ SỞ GIÁO DỤC NGHỀ NGHIỆP GIAI ĐOẠN 2021-2025
</t>
    </r>
    <r>
      <rPr>
        <i/>
        <sz val="12"/>
        <color indexed="8"/>
        <rFont val="Times New Roman"/>
        <family val="1"/>
      </rPr>
      <t>(Kèm theo Kế hoạch số:…………/KH-UBND ngày….tháng 4 năm 2022 của Chủ tịch UBND huyện)</t>
    </r>
  </si>
  <si>
    <r>
      <rPr>
        <b/>
        <sz val="11"/>
        <color indexed="8"/>
        <rFont val="Times New Roman"/>
        <family val="1"/>
      </rPr>
      <t>DỰ KIẾN HỌC SINH TRÊN ĐỊA BÀN HUYỆN THEO ĐÀO TẠO NGHỀ CÁC TRÌNH ĐỘ GIAI ĐOẠN 2021-2025</t>
    </r>
    <r>
      <rPr>
        <sz val="11"/>
        <color indexed="8"/>
        <rFont val="Times New Roman"/>
        <family val="1"/>
      </rPr>
      <t xml:space="preserve">
</t>
    </r>
    <r>
      <rPr>
        <i/>
        <sz val="11"/>
        <color indexed="8"/>
        <rFont val="Times New Roman"/>
        <family val="1"/>
      </rPr>
      <t>(Kèm theo Kế hoạch số:……../KH-UBND huyện ngày…..tháng 4 năm 2022)</t>
    </r>
  </si>
  <si>
    <r>
      <t xml:space="preserve">KẾ HOẠCH ĐÀO TẠO NGHỀ TRÊN ĐỊA BÀN HUYỆN GIAI Đ0ẠN 2021-2025
Phân loại theo trình độ đào tạo và địa bàn quản lý
</t>
    </r>
    <r>
      <rPr>
        <i/>
        <sz val="11"/>
        <color indexed="8"/>
        <rFont val="Times New Roman"/>
        <family val="1"/>
      </rPr>
      <t>(Kèm theo Kế hoạch số: ……... /KH-UBND ngày    tháng 4 năm 2022)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</si>
</sst>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2" fillId="0" borderId="0" xfId="0" applyNumberFormat="1" applyFont="1"/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1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0" xfId="0" applyFont="1"/>
    <xf numFmtId="3" fontId="0" fillId="0" borderId="0" xfId="0" applyNumberFormat="1"/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3" fillId="0" borderId="0" xfId="0" applyNumberFormat="1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0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/>
    <xf numFmtId="0" fontId="9" fillId="0" borderId="0" xfId="0" applyFont="1" applyBorder="1"/>
    <xf numFmtId="3" fontId="16" fillId="0" borderId="0" xfId="0" applyNumberFormat="1" applyFont="1" applyFill="1" applyBorder="1"/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1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9" fillId="0" borderId="1" xfId="1" applyNumberFormat="1" applyFont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1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432148</xdr:colOff>
      <xdr:row>0</xdr:row>
      <xdr:rowOff>426384</xdr:rowOff>
    </xdr:from>
    <xdr:to>
      <xdr:col>2</xdr:col>
      <xdr:colOff>155202</xdr:colOff>
      <xdr:row>0</xdr:row>
      <xdr:rowOff>427187</xdr:rowOff>
    </xdr:to>
    <xdr:cxnSp macro="">
      <xdr:nvCxnSpPr>
        <xdr:cNvPr id="3" name="Straight Connector 2"/>
        <xdr:cNvCxnSpPr/>
      </xdr:nvCxnSpPr>
      <xdr:spPr>
        <a:xfrm flipV="1">
          <a:off x="794098" y="426384"/>
          <a:ext cx="751754" cy="8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334575</xdr:colOff>
      <xdr:row>1</xdr:row>
      <xdr:rowOff>626967</xdr:rowOff>
    </xdr:from>
    <xdr:to>
      <xdr:col>10</xdr:col>
      <xdr:colOff>132070</xdr:colOff>
      <xdr:row>1</xdr:row>
      <xdr:rowOff>626969</xdr:rowOff>
    </xdr:to>
    <xdr:cxnSp macro="">
      <xdr:nvCxnSpPr>
        <xdr:cNvPr id="6" name="Straight Connector 5"/>
        <xdr:cNvCxnSpPr/>
      </xdr:nvCxnSpPr>
      <xdr:spPr>
        <a:xfrm flipV="1">
          <a:off x="3729957" y="1187261"/>
          <a:ext cx="179214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2790825</xdr:colOff>
      <xdr:row>1</xdr:row>
      <xdr:rowOff>400050</xdr:rowOff>
    </xdr:from>
    <xdr:to>
      <xdr:col>4</xdr:col>
      <xdr:colOff>238125</xdr:colOff>
      <xdr:row>1</xdr:row>
      <xdr:rowOff>400050</xdr:rowOff>
    </xdr:to>
    <xdr:cxnSp macro="">
      <xdr:nvCxnSpPr>
        <xdr:cNvPr id="3" name="Straight Connector 2"/>
        <xdr:cNvCxnSpPr/>
      </xdr:nvCxnSpPr>
      <xdr:spPr>
        <a:xfrm>
          <a:off x="3267075" y="590550"/>
          <a:ext cx="23050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1455786</xdr:colOff>
      <xdr:row>0</xdr:row>
      <xdr:rowOff>454082</xdr:rowOff>
    </xdr:from>
    <xdr:to>
      <xdr:col>1</xdr:col>
      <xdr:colOff>2016080</xdr:colOff>
      <xdr:row>0</xdr:row>
      <xdr:rowOff>454082</xdr:rowOff>
    </xdr:to>
    <xdr:cxnSp macro="">
      <xdr:nvCxnSpPr>
        <xdr:cNvPr id="7" name="Straight Connector 6"/>
        <xdr:cNvCxnSpPr/>
      </xdr:nvCxnSpPr>
      <xdr:spPr>
        <a:xfrm>
          <a:off x="1936177" y="454082"/>
          <a:ext cx="5602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484094</xdr:colOff>
      <xdr:row>0</xdr:row>
      <xdr:rowOff>391767</xdr:rowOff>
    </xdr:from>
    <xdr:to>
      <xdr:col>2</xdr:col>
      <xdr:colOff>115957</xdr:colOff>
      <xdr:row>0</xdr:row>
      <xdr:rowOff>391767</xdr:rowOff>
    </xdr:to>
    <xdr:cxnSp macro="">
      <xdr:nvCxnSpPr>
        <xdr:cNvPr id="3" name="Straight Connector 2"/>
        <xdr:cNvCxnSpPr/>
      </xdr:nvCxnSpPr>
      <xdr:spPr>
        <a:xfrm>
          <a:off x="840246" y="391767"/>
          <a:ext cx="51810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369719</xdr:colOff>
      <xdr:row>1</xdr:row>
      <xdr:rowOff>591427</xdr:rowOff>
    </xdr:from>
    <xdr:to>
      <xdr:col>14</xdr:col>
      <xdr:colOff>377440</xdr:colOff>
      <xdr:row>1</xdr:row>
      <xdr:rowOff>591427</xdr:rowOff>
    </xdr:to>
    <xdr:cxnSp macro="">
      <xdr:nvCxnSpPr>
        <xdr:cNvPr id="5" name="Straight Connector 4"/>
        <xdr:cNvCxnSpPr/>
      </xdr:nvCxnSpPr>
      <xdr:spPr>
        <a:xfrm>
          <a:off x="3848415" y="988992"/>
          <a:ext cx="175535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0"/>
  <sheetViews>
    <sheetView workbookViewId="0">
      <selection activeCell="A2" sqref="A2:Q2"/>
    </sheetView>
  </sheetViews>
  <sheetFormatPr defaultRowHeight="18.75"/>
  <cols>
    <col min="1" max="1" width="5.42578125" style="4" customWidth="1"/>
    <col min="2" max="2" width="15.42578125" style="1" customWidth="1"/>
    <col min="3" max="3" width="7.28515625" style="53" customWidth="1"/>
    <col min="4" max="4" width="7.42578125" style="53" customWidth="1"/>
    <col min="5" max="6" width="7.7109375" style="53" customWidth="1"/>
    <col min="7" max="7" width="7.5703125" style="53" customWidth="1"/>
    <col min="8" max="8" width="7" style="53" customWidth="1"/>
    <col min="9" max="9" width="7.5703125" style="53" customWidth="1"/>
    <col min="10" max="11" width="7.7109375" style="54" customWidth="1"/>
    <col min="12" max="12" width="7" style="54" customWidth="1"/>
    <col min="13" max="13" width="7.7109375" style="54" customWidth="1"/>
    <col min="14" max="14" width="7" style="54" customWidth="1"/>
    <col min="15" max="15" width="7.85546875" style="53" customWidth="1"/>
    <col min="16" max="16" width="8" style="53" customWidth="1"/>
    <col min="17" max="17" width="8.5703125" style="53" customWidth="1"/>
    <col min="18" max="16384" width="9.140625" style="1"/>
  </cols>
  <sheetData>
    <row r="1" spans="1:19" ht="36.75" customHeight="1">
      <c r="A1" s="70" t="s">
        <v>44</v>
      </c>
      <c r="B1" s="70"/>
      <c r="C1" s="70"/>
      <c r="D1" s="70"/>
      <c r="E1" s="20"/>
      <c r="F1" s="45"/>
      <c r="G1" s="46"/>
      <c r="H1" s="46"/>
      <c r="I1" s="46"/>
      <c r="J1" s="46"/>
      <c r="K1" s="46"/>
      <c r="L1" s="46"/>
      <c r="M1" s="46"/>
      <c r="N1" s="46"/>
      <c r="O1" s="46"/>
      <c r="P1" s="46"/>
      <c r="R1" s="21"/>
    </row>
    <row r="2" spans="1:19" ht="50.25" customHeight="1">
      <c r="A2" s="79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9" ht="24" customHeight="1">
      <c r="A3" s="44"/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8"/>
      <c r="Q3" s="48"/>
    </row>
    <row r="4" spans="1:19" ht="23.25" customHeight="1">
      <c r="A4" s="74" t="s">
        <v>6</v>
      </c>
      <c r="B4" s="74" t="s">
        <v>0</v>
      </c>
      <c r="C4" s="76" t="s">
        <v>42</v>
      </c>
      <c r="D4" s="77"/>
      <c r="E4" s="77"/>
      <c r="F4" s="77"/>
      <c r="G4" s="77"/>
      <c r="H4" s="78"/>
      <c r="I4" s="76" t="s">
        <v>43</v>
      </c>
      <c r="J4" s="77"/>
      <c r="K4" s="77"/>
      <c r="L4" s="77"/>
      <c r="M4" s="77"/>
      <c r="N4" s="78"/>
      <c r="O4" s="71" t="s">
        <v>45</v>
      </c>
      <c r="P4" s="72"/>
      <c r="Q4" s="73"/>
    </row>
    <row r="5" spans="1:19" s="3" customFormat="1" ht="48.75" customHeight="1">
      <c r="A5" s="75"/>
      <c r="B5" s="75"/>
      <c r="C5" s="22" t="s">
        <v>31</v>
      </c>
      <c r="D5" s="22" t="s">
        <v>1</v>
      </c>
      <c r="E5" s="22" t="s">
        <v>2</v>
      </c>
      <c r="F5" s="22" t="s">
        <v>3</v>
      </c>
      <c r="G5" s="22" t="s">
        <v>4</v>
      </c>
      <c r="H5" s="22" t="s">
        <v>5</v>
      </c>
      <c r="I5" s="22" t="s">
        <v>31</v>
      </c>
      <c r="J5" s="22" t="s">
        <v>1</v>
      </c>
      <c r="K5" s="22" t="s">
        <v>2</v>
      </c>
      <c r="L5" s="22" t="s">
        <v>3</v>
      </c>
      <c r="M5" s="22" t="s">
        <v>4</v>
      </c>
      <c r="N5" s="22" t="s">
        <v>5</v>
      </c>
      <c r="O5" s="23" t="s">
        <v>31</v>
      </c>
      <c r="P5" s="22" t="s">
        <v>42</v>
      </c>
      <c r="Q5" s="22" t="s">
        <v>43</v>
      </c>
    </row>
    <row r="6" spans="1:19" ht="18" customHeight="1">
      <c r="A6" s="8">
        <v>1</v>
      </c>
      <c r="B6" s="9" t="s">
        <v>7</v>
      </c>
      <c r="C6" s="55">
        <f>D6+E6+F6+G6+H6</f>
        <v>227.2</v>
      </c>
      <c r="D6" s="56">
        <v>42.400000000000006</v>
      </c>
      <c r="E6" s="56">
        <v>42</v>
      </c>
      <c r="F6" s="24">
        <v>42</v>
      </c>
      <c r="G6" s="25">
        <v>51.75</v>
      </c>
      <c r="H6" s="25">
        <v>49.05</v>
      </c>
      <c r="I6" s="25">
        <f>J6+K6+L6+M6+N6</f>
        <v>123.71</v>
      </c>
      <c r="J6" s="49">
        <v>23</v>
      </c>
      <c r="K6" s="49">
        <v>22.44</v>
      </c>
      <c r="L6" s="49">
        <v>26.79</v>
      </c>
      <c r="M6" s="49">
        <v>24.96</v>
      </c>
      <c r="N6" s="49">
        <v>26.52</v>
      </c>
      <c r="O6" s="49">
        <f>P6+Q6</f>
        <v>350.90999999999997</v>
      </c>
      <c r="P6" s="49">
        <f>C6</f>
        <v>227.2</v>
      </c>
      <c r="Q6" s="49">
        <f>I6</f>
        <v>123.71</v>
      </c>
      <c r="S6" s="6"/>
    </row>
    <row r="7" spans="1:19" ht="18" customHeight="1">
      <c r="A7" s="8">
        <v>2</v>
      </c>
      <c r="B7" s="9" t="s">
        <v>8</v>
      </c>
      <c r="C7" s="55">
        <f t="shared" ref="C7:C27" si="0">D7+E7+F7+G7+H7</f>
        <v>347.4</v>
      </c>
      <c r="D7" s="56">
        <v>49.199999999999996</v>
      </c>
      <c r="E7" s="56">
        <v>84</v>
      </c>
      <c r="F7" s="24">
        <v>69.3</v>
      </c>
      <c r="G7" s="25">
        <v>75.55</v>
      </c>
      <c r="H7" s="25">
        <v>69.349999999999994</v>
      </c>
      <c r="I7" s="25">
        <f t="shared" ref="I7:I27" si="1">J7+K7+L7+M7+N7</f>
        <v>318.17</v>
      </c>
      <c r="J7" s="49">
        <v>61.64</v>
      </c>
      <c r="K7" s="49">
        <v>55.88</v>
      </c>
      <c r="L7" s="49">
        <v>67.209999999999994</v>
      </c>
      <c r="M7" s="49">
        <v>64.800000000000011</v>
      </c>
      <c r="N7" s="49">
        <v>68.64</v>
      </c>
      <c r="O7" s="49">
        <f t="shared" ref="O7:O27" si="2">P7+Q7</f>
        <v>665.56999999999994</v>
      </c>
      <c r="P7" s="49">
        <f t="shared" ref="P7:P27" si="3">C7</f>
        <v>347.4</v>
      </c>
      <c r="Q7" s="49">
        <f t="shared" ref="Q7:Q27" si="4">I7</f>
        <v>318.17</v>
      </c>
      <c r="S7" s="6"/>
    </row>
    <row r="8" spans="1:19" ht="18" customHeight="1">
      <c r="A8" s="8">
        <v>3</v>
      </c>
      <c r="B8" s="9" t="s">
        <v>9</v>
      </c>
      <c r="C8" s="55">
        <f t="shared" si="0"/>
        <v>157.46</v>
      </c>
      <c r="D8" s="56">
        <v>24.32</v>
      </c>
      <c r="E8" s="56">
        <v>30.24</v>
      </c>
      <c r="F8" s="24">
        <v>25.2</v>
      </c>
      <c r="G8" s="25">
        <v>39.150000000000006</v>
      </c>
      <c r="H8" s="25">
        <v>38.550000000000004</v>
      </c>
      <c r="I8" s="25">
        <f t="shared" si="1"/>
        <v>123.34</v>
      </c>
      <c r="J8" s="49">
        <v>25.76</v>
      </c>
      <c r="K8" s="49">
        <v>18.48</v>
      </c>
      <c r="L8" s="49">
        <v>23.5</v>
      </c>
      <c r="M8" s="49">
        <v>25.44</v>
      </c>
      <c r="N8" s="49">
        <v>30.159999999999997</v>
      </c>
      <c r="O8" s="49">
        <f t="shared" si="2"/>
        <v>280.8</v>
      </c>
      <c r="P8" s="49">
        <f t="shared" si="3"/>
        <v>157.46</v>
      </c>
      <c r="Q8" s="49">
        <f t="shared" si="4"/>
        <v>123.34</v>
      </c>
      <c r="S8" s="6"/>
    </row>
    <row r="9" spans="1:19" ht="18" customHeight="1">
      <c r="A9" s="8">
        <v>4</v>
      </c>
      <c r="B9" s="9" t="s">
        <v>10</v>
      </c>
      <c r="C9" s="55">
        <f t="shared" si="0"/>
        <v>201.01999999999998</v>
      </c>
      <c r="D9" s="56">
        <v>28.5</v>
      </c>
      <c r="E9" s="56">
        <v>38.22</v>
      </c>
      <c r="F9" s="24">
        <v>41.2</v>
      </c>
      <c r="G9" s="25">
        <v>53.15</v>
      </c>
      <c r="H9" s="25">
        <v>39.949999999999996</v>
      </c>
      <c r="I9" s="25">
        <f t="shared" si="1"/>
        <v>55.53</v>
      </c>
      <c r="J9" s="49">
        <v>11.04</v>
      </c>
      <c r="K9" s="49">
        <v>9.68</v>
      </c>
      <c r="L9" s="49">
        <v>10.81</v>
      </c>
      <c r="M9" s="49">
        <v>11.040000000000001</v>
      </c>
      <c r="N9" s="49">
        <v>12.959999999999999</v>
      </c>
      <c r="O9" s="49">
        <f t="shared" si="2"/>
        <v>256.54999999999995</v>
      </c>
      <c r="P9" s="49">
        <f t="shared" si="3"/>
        <v>201.01999999999998</v>
      </c>
      <c r="Q9" s="49">
        <f t="shared" si="4"/>
        <v>55.53</v>
      </c>
      <c r="S9" s="6"/>
    </row>
    <row r="10" spans="1:19" ht="18" customHeight="1">
      <c r="A10" s="8">
        <v>5</v>
      </c>
      <c r="B10" s="9" t="s">
        <v>11</v>
      </c>
      <c r="C10" s="55">
        <f t="shared" si="0"/>
        <v>259.42</v>
      </c>
      <c r="D10" s="56">
        <v>42</v>
      </c>
      <c r="E10" s="56">
        <v>57.120000000000005</v>
      </c>
      <c r="F10" s="24">
        <v>52.5</v>
      </c>
      <c r="G10" s="25">
        <v>51.05</v>
      </c>
      <c r="H10" s="25">
        <v>56.75</v>
      </c>
      <c r="I10" s="25">
        <f t="shared" si="1"/>
        <v>178.81</v>
      </c>
      <c r="J10" s="49">
        <v>29.900000000000002</v>
      </c>
      <c r="K10" s="49">
        <v>29.92</v>
      </c>
      <c r="L10" s="49">
        <v>33.839999999999996</v>
      </c>
      <c r="M10" s="49">
        <v>38.400000000000006</v>
      </c>
      <c r="N10" s="49">
        <v>46.75</v>
      </c>
      <c r="O10" s="49">
        <f t="shared" si="2"/>
        <v>438.23</v>
      </c>
      <c r="P10" s="49">
        <f t="shared" si="3"/>
        <v>259.42</v>
      </c>
      <c r="Q10" s="49">
        <f t="shared" si="4"/>
        <v>178.81</v>
      </c>
      <c r="S10" s="6"/>
    </row>
    <row r="11" spans="1:19" ht="18" customHeight="1">
      <c r="A11" s="8">
        <v>6</v>
      </c>
      <c r="B11" s="9" t="s">
        <v>12</v>
      </c>
      <c r="C11" s="55">
        <f t="shared" si="0"/>
        <v>131.49</v>
      </c>
      <c r="D11" s="56">
        <v>24.32</v>
      </c>
      <c r="E11" s="56">
        <v>27.720000000000002</v>
      </c>
      <c r="F11" s="24">
        <v>25.2</v>
      </c>
      <c r="G11" s="25">
        <v>30.400000000000002</v>
      </c>
      <c r="H11" s="25">
        <v>23.85</v>
      </c>
      <c r="I11" s="25">
        <f t="shared" si="1"/>
        <v>100.52</v>
      </c>
      <c r="J11" s="49">
        <v>21.16</v>
      </c>
      <c r="K11" s="49">
        <v>15.84</v>
      </c>
      <c r="L11" s="49">
        <v>20.21</v>
      </c>
      <c r="M11" s="49">
        <v>20.21</v>
      </c>
      <c r="N11" s="49">
        <v>23.099999999999998</v>
      </c>
      <c r="O11" s="49">
        <f t="shared" si="2"/>
        <v>232.01</v>
      </c>
      <c r="P11" s="49">
        <f t="shared" si="3"/>
        <v>131.49</v>
      </c>
      <c r="Q11" s="49">
        <f t="shared" si="4"/>
        <v>100.52</v>
      </c>
      <c r="S11" s="6"/>
    </row>
    <row r="12" spans="1:19" ht="18" customHeight="1">
      <c r="A12" s="8">
        <v>7</v>
      </c>
      <c r="B12" s="9" t="s">
        <v>13</v>
      </c>
      <c r="C12" s="55">
        <f t="shared" si="0"/>
        <v>217.49</v>
      </c>
      <c r="D12" s="56">
        <v>36.4</v>
      </c>
      <c r="E12" s="56">
        <v>38.64</v>
      </c>
      <c r="F12" s="24">
        <v>41.3</v>
      </c>
      <c r="G12" s="25">
        <v>50.35</v>
      </c>
      <c r="H12" s="25">
        <v>50.800000000000004</v>
      </c>
      <c r="I12" s="25">
        <f t="shared" si="1"/>
        <v>96.41</v>
      </c>
      <c r="J12" s="49">
        <v>21.16</v>
      </c>
      <c r="K12" s="49">
        <v>14.08</v>
      </c>
      <c r="L12" s="49">
        <v>18.8</v>
      </c>
      <c r="M12" s="49">
        <v>19.27</v>
      </c>
      <c r="N12" s="49">
        <v>23.099999999999998</v>
      </c>
      <c r="O12" s="49">
        <f t="shared" si="2"/>
        <v>313.89999999999998</v>
      </c>
      <c r="P12" s="49">
        <f t="shared" si="3"/>
        <v>217.49</v>
      </c>
      <c r="Q12" s="49">
        <f t="shared" si="4"/>
        <v>96.41</v>
      </c>
      <c r="S12" s="6"/>
    </row>
    <row r="13" spans="1:19" ht="18" customHeight="1">
      <c r="A13" s="8">
        <v>8</v>
      </c>
      <c r="B13" s="9" t="s">
        <v>14</v>
      </c>
      <c r="C13" s="55">
        <f t="shared" si="0"/>
        <v>178.35000000000002</v>
      </c>
      <c r="D13" s="56">
        <v>30.3</v>
      </c>
      <c r="E13" s="56">
        <v>39.9</v>
      </c>
      <c r="F13" s="24">
        <v>35</v>
      </c>
      <c r="G13" s="25">
        <v>40.200000000000003</v>
      </c>
      <c r="H13" s="25">
        <v>32.950000000000003</v>
      </c>
      <c r="I13" s="25">
        <f t="shared" si="1"/>
        <v>131.07000000000002</v>
      </c>
      <c r="J13" s="49">
        <v>29.900000000000002</v>
      </c>
      <c r="K13" s="49">
        <v>23.76</v>
      </c>
      <c r="L13" s="49">
        <v>19.739999999999998</v>
      </c>
      <c r="M13" s="49">
        <v>26.320000000000004</v>
      </c>
      <c r="N13" s="49">
        <v>31.349999999999998</v>
      </c>
      <c r="O13" s="49">
        <f t="shared" si="2"/>
        <v>309.42000000000007</v>
      </c>
      <c r="P13" s="49">
        <f t="shared" si="3"/>
        <v>178.35000000000002</v>
      </c>
      <c r="Q13" s="49">
        <f t="shared" si="4"/>
        <v>131.07000000000002</v>
      </c>
      <c r="S13" s="6"/>
    </row>
    <row r="14" spans="1:19" ht="18" customHeight="1">
      <c r="A14" s="8">
        <v>9</v>
      </c>
      <c r="B14" s="9" t="s">
        <v>15</v>
      </c>
      <c r="C14" s="55">
        <f t="shared" si="0"/>
        <v>202.29000000000002</v>
      </c>
      <c r="D14" s="56">
        <v>32.400000000000006</v>
      </c>
      <c r="E14" s="56">
        <v>40.74</v>
      </c>
      <c r="F14" s="24">
        <v>38.150000000000006</v>
      </c>
      <c r="G14" s="25">
        <v>47.55</v>
      </c>
      <c r="H14" s="25">
        <v>43.45</v>
      </c>
      <c r="I14" s="25">
        <f t="shared" si="1"/>
        <v>155.43</v>
      </c>
      <c r="J14" s="49">
        <v>29.900000000000002</v>
      </c>
      <c r="K14" s="49">
        <v>28.6</v>
      </c>
      <c r="L14" s="49">
        <v>30.55</v>
      </c>
      <c r="M14" s="49">
        <v>30.080000000000002</v>
      </c>
      <c r="N14" s="49">
        <v>36.300000000000004</v>
      </c>
      <c r="O14" s="49">
        <f t="shared" si="2"/>
        <v>357.72</v>
      </c>
      <c r="P14" s="49">
        <f t="shared" si="3"/>
        <v>202.29000000000002</v>
      </c>
      <c r="Q14" s="49">
        <f t="shared" si="4"/>
        <v>155.43</v>
      </c>
      <c r="S14" s="6"/>
    </row>
    <row r="15" spans="1:19" ht="18" customHeight="1">
      <c r="A15" s="8">
        <v>10</v>
      </c>
      <c r="B15" s="9" t="s">
        <v>16</v>
      </c>
      <c r="C15" s="55">
        <f t="shared" si="0"/>
        <v>238.16000000000003</v>
      </c>
      <c r="D15" s="56">
        <v>33</v>
      </c>
      <c r="E15" s="56">
        <v>51.66</v>
      </c>
      <c r="F15" s="24">
        <v>45</v>
      </c>
      <c r="G15" s="25">
        <v>52.45</v>
      </c>
      <c r="H15" s="25">
        <v>56.05</v>
      </c>
      <c r="I15" s="25">
        <f t="shared" si="1"/>
        <v>152.07999999999998</v>
      </c>
      <c r="J15" s="49">
        <v>28.06</v>
      </c>
      <c r="K15" s="49">
        <v>27.28</v>
      </c>
      <c r="L15" s="49">
        <v>30.55</v>
      </c>
      <c r="M15" s="49">
        <v>30.55</v>
      </c>
      <c r="N15" s="49">
        <v>35.64</v>
      </c>
      <c r="O15" s="49">
        <f t="shared" si="2"/>
        <v>390.24</v>
      </c>
      <c r="P15" s="49">
        <f t="shared" si="3"/>
        <v>238.16000000000003</v>
      </c>
      <c r="Q15" s="49">
        <f t="shared" si="4"/>
        <v>152.07999999999998</v>
      </c>
      <c r="S15" s="6"/>
    </row>
    <row r="16" spans="1:19" ht="18" customHeight="1">
      <c r="A16" s="8">
        <v>11</v>
      </c>
      <c r="B16" s="9" t="s">
        <v>17</v>
      </c>
      <c r="C16" s="55">
        <f t="shared" si="0"/>
        <v>425.13</v>
      </c>
      <c r="D16" s="56">
        <v>86.8</v>
      </c>
      <c r="E16" s="56">
        <v>84</v>
      </c>
      <c r="F16" s="24">
        <v>88.43</v>
      </c>
      <c r="G16" s="25">
        <v>82.55</v>
      </c>
      <c r="H16" s="25">
        <v>83.35</v>
      </c>
      <c r="I16" s="25">
        <f t="shared" si="1"/>
        <v>165.6</v>
      </c>
      <c r="J16" s="49">
        <v>29.44</v>
      </c>
      <c r="K16" s="49">
        <v>34.32</v>
      </c>
      <c r="L16" s="49">
        <v>33.369999999999997</v>
      </c>
      <c r="M16" s="49">
        <v>33.369999999999997</v>
      </c>
      <c r="N16" s="49">
        <v>35.1</v>
      </c>
      <c r="O16" s="49">
        <f t="shared" si="2"/>
        <v>590.73</v>
      </c>
      <c r="P16" s="49">
        <f t="shared" si="3"/>
        <v>425.13</v>
      </c>
      <c r="Q16" s="49">
        <f t="shared" si="4"/>
        <v>165.6</v>
      </c>
      <c r="S16" s="6"/>
    </row>
    <row r="17" spans="1:19" ht="18" customHeight="1">
      <c r="A17" s="8">
        <v>12</v>
      </c>
      <c r="B17" s="9" t="s">
        <v>18</v>
      </c>
      <c r="C17" s="55">
        <f t="shared" si="0"/>
        <v>302.19</v>
      </c>
      <c r="D17" s="56">
        <v>62.400000000000006</v>
      </c>
      <c r="E17" s="56">
        <v>62.16</v>
      </c>
      <c r="F17" s="24">
        <v>56.88</v>
      </c>
      <c r="G17" s="25">
        <v>64.349999999999994</v>
      </c>
      <c r="H17" s="25">
        <v>56.4</v>
      </c>
      <c r="I17" s="25">
        <f t="shared" si="1"/>
        <v>142.26</v>
      </c>
      <c r="J17" s="49">
        <v>24.840000000000003</v>
      </c>
      <c r="K17" s="49">
        <v>25.52</v>
      </c>
      <c r="L17" s="49">
        <v>28.2</v>
      </c>
      <c r="M17" s="49">
        <v>29.14</v>
      </c>
      <c r="N17" s="49">
        <v>34.56</v>
      </c>
      <c r="O17" s="49">
        <f t="shared" si="2"/>
        <v>444.45</v>
      </c>
      <c r="P17" s="49">
        <f t="shared" si="3"/>
        <v>302.19</v>
      </c>
      <c r="Q17" s="49">
        <f t="shared" si="4"/>
        <v>142.26</v>
      </c>
      <c r="S17" s="6"/>
    </row>
    <row r="18" spans="1:19" ht="18" customHeight="1">
      <c r="A18" s="8">
        <v>13</v>
      </c>
      <c r="B18" s="9" t="s">
        <v>19</v>
      </c>
      <c r="C18" s="55">
        <f t="shared" si="0"/>
        <v>155.12</v>
      </c>
      <c r="D18" s="56">
        <v>20.65</v>
      </c>
      <c r="E18" s="56">
        <v>27.3</v>
      </c>
      <c r="F18" s="24">
        <v>33.32</v>
      </c>
      <c r="G18" s="25">
        <v>37.4</v>
      </c>
      <c r="H18" s="25">
        <v>36.450000000000003</v>
      </c>
      <c r="I18" s="25">
        <f t="shared" si="1"/>
        <v>116.86</v>
      </c>
      <c r="J18" s="49">
        <v>22.54</v>
      </c>
      <c r="K18" s="49">
        <v>21.119999999999997</v>
      </c>
      <c r="L18" s="49">
        <v>21.150000000000002</v>
      </c>
      <c r="M18" s="49">
        <v>23.97</v>
      </c>
      <c r="N18" s="49">
        <v>28.080000000000002</v>
      </c>
      <c r="O18" s="49">
        <f t="shared" si="2"/>
        <v>271.98</v>
      </c>
      <c r="P18" s="49">
        <f t="shared" si="3"/>
        <v>155.12</v>
      </c>
      <c r="Q18" s="49">
        <f t="shared" si="4"/>
        <v>116.86</v>
      </c>
      <c r="S18" s="6"/>
    </row>
    <row r="19" spans="1:19" ht="18" customHeight="1">
      <c r="A19" s="8">
        <v>14</v>
      </c>
      <c r="B19" s="9" t="s">
        <v>20</v>
      </c>
      <c r="C19" s="55">
        <f t="shared" si="0"/>
        <v>210.15</v>
      </c>
      <c r="D19" s="56">
        <v>43.6</v>
      </c>
      <c r="E19" s="56">
        <v>44.1</v>
      </c>
      <c r="F19" s="24">
        <v>30.8</v>
      </c>
      <c r="G19" s="25">
        <v>48.25</v>
      </c>
      <c r="H19" s="25">
        <v>43.4</v>
      </c>
      <c r="I19" s="25">
        <f t="shared" si="1"/>
        <v>106.04</v>
      </c>
      <c r="J19" s="49">
        <v>18.400000000000002</v>
      </c>
      <c r="K19" s="49">
        <v>18.48</v>
      </c>
      <c r="L19" s="49">
        <v>21.150000000000002</v>
      </c>
      <c r="M19" s="49">
        <v>22.09</v>
      </c>
      <c r="N19" s="49">
        <v>25.919999999999998</v>
      </c>
      <c r="O19" s="49">
        <f t="shared" si="2"/>
        <v>316.19</v>
      </c>
      <c r="P19" s="49">
        <f t="shared" si="3"/>
        <v>210.15</v>
      </c>
      <c r="Q19" s="49">
        <f t="shared" si="4"/>
        <v>106.04</v>
      </c>
      <c r="S19" s="6"/>
    </row>
    <row r="20" spans="1:19" ht="18" customHeight="1">
      <c r="A20" s="8">
        <v>15</v>
      </c>
      <c r="B20" s="9" t="s">
        <v>21</v>
      </c>
      <c r="C20" s="55">
        <f t="shared" si="0"/>
        <v>153.67000000000002</v>
      </c>
      <c r="D20" s="56">
        <v>21</v>
      </c>
      <c r="E20" s="56">
        <v>25.62</v>
      </c>
      <c r="F20" s="24">
        <v>34.299999999999997</v>
      </c>
      <c r="G20" s="25">
        <v>34.25</v>
      </c>
      <c r="H20" s="25">
        <v>38.5</v>
      </c>
      <c r="I20" s="25">
        <f t="shared" si="1"/>
        <v>76.56</v>
      </c>
      <c r="J20" s="49">
        <v>13.34</v>
      </c>
      <c r="K20" s="49">
        <v>14.850000000000001</v>
      </c>
      <c r="L20" s="49">
        <v>15.510000000000002</v>
      </c>
      <c r="M20" s="49">
        <v>15.040000000000001</v>
      </c>
      <c r="N20" s="49">
        <v>17.82</v>
      </c>
      <c r="O20" s="49">
        <f t="shared" si="2"/>
        <v>230.23000000000002</v>
      </c>
      <c r="P20" s="49">
        <f t="shared" si="3"/>
        <v>153.67000000000002</v>
      </c>
      <c r="Q20" s="49">
        <f t="shared" si="4"/>
        <v>76.56</v>
      </c>
      <c r="S20" s="6"/>
    </row>
    <row r="21" spans="1:19" ht="18" customHeight="1">
      <c r="A21" s="8">
        <v>16</v>
      </c>
      <c r="B21" s="9" t="s">
        <v>22</v>
      </c>
      <c r="C21" s="55">
        <f t="shared" si="0"/>
        <v>222.42999999999998</v>
      </c>
      <c r="D21" s="56">
        <v>44.400000000000006</v>
      </c>
      <c r="E21" s="56">
        <v>39.479999999999997</v>
      </c>
      <c r="F21" s="25">
        <v>35</v>
      </c>
      <c r="G21" s="25">
        <v>55.6</v>
      </c>
      <c r="H21" s="25">
        <v>47.949999999999996</v>
      </c>
      <c r="I21" s="25">
        <f t="shared" si="1"/>
        <v>79.48</v>
      </c>
      <c r="J21" s="49">
        <v>13.799999999999999</v>
      </c>
      <c r="K21" s="49">
        <v>14.4</v>
      </c>
      <c r="L21" s="49">
        <v>14.850000000000001</v>
      </c>
      <c r="M21" s="49">
        <v>16.45</v>
      </c>
      <c r="N21" s="49">
        <v>19.98</v>
      </c>
      <c r="O21" s="49">
        <f t="shared" si="2"/>
        <v>301.90999999999997</v>
      </c>
      <c r="P21" s="49">
        <f t="shared" si="3"/>
        <v>222.42999999999998</v>
      </c>
      <c r="Q21" s="49">
        <f t="shared" si="4"/>
        <v>79.48</v>
      </c>
      <c r="S21" s="6"/>
    </row>
    <row r="22" spans="1:19" ht="18" customHeight="1">
      <c r="A22" s="8">
        <v>17</v>
      </c>
      <c r="B22" s="9" t="s">
        <v>23</v>
      </c>
      <c r="C22" s="55">
        <f t="shared" si="0"/>
        <v>279.96000000000004</v>
      </c>
      <c r="D22" s="56">
        <v>64.800000000000011</v>
      </c>
      <c r="E22" s="56">
        <v>60.059999999999995</v>
      </c>
      <c r="F22" s="25">
        <v>49.349999999999994</v>
      </c>
      <c r="G22" s="25">
        <v>55</v>
      </c>
      <c r="H22" s="25">
        <v>50.75</v>
      </c>
      <c r="I22" s="25">
        <f t="shared" si="1"/>
        <v>116.10999999999999</v>
      </c>
      <c r="J22" s="49">
        <v>20.7</v>
      </c>
      <c r="K22" s="49">
        <v>21.15</v>
      </c>
      <c r="L22" s="49">
        <v>21.599999999999998</v>
      </c>
      <c r="M22" s="49">
        <v>23.5</v>
      </c>
      <c r="N22" s="49">
        <v>29.160000000000004</v>
      </c>
      <c r="O22" s="49">
        <f t="shared" si="2"/>
        <v>396.07000000000005</v>
      </c>
      <c r="P22" s="49">
        <f t="shared" si="3"/>
        <v>279.96000000000004</v>
      </c>
      <c r="Q22" s="49">
        <f t="shared" si="4"/>
        <v>116.10999999999999</v>
      </c>
      <c r="S22" s="6"/>
    </row>
    <row r="23" spans="1:19" ht="18" customHeight="1">
      <c r="A23" s="8">
        <v>18</v>
      </c>
      <c r="B23" s="9" t="s">
        <v>24</v>
      </c>
      <c r="C23" s="55">
        <f t="shared" si="0"/>
        <v>209.95</v>
      </c>
      <c r="D23" s="56">
        <v>31.85</v>
      </c>
      <c r="E23" s="56">
        <v>42</v>
      </c>
      <c r="F23" s="26">
        <v>45.15</v>
      </c>
      <c r="G23" s="25">
        <v>48.599999999999994</v>
      </c>
      <c r="H23" s="25">
        <v>42.35</v>
      </c>
      <c r="I23" s="25">
        <f t="shared" si="1"/>
        <v>88.600000000000009</v>
      </c>
      <c r="J23" s="49">
        <v>17.48</v>
      </c>
      <c r="K23" s="49">
        <v>17.100000000000001</v>
      </c>
      <c r="L23" s="49">
        <v>16.649999999999999</v>
      </c>
      <c r="M23" s="49">
        <v>17.39</v>
      </c>
      <c r="N23" s="49">
        <v>19.98</v>
      </c>
      <c r="O23" s="49">
        <f t="shared" si="2"/>
        <v>298.55</v>
      </c>
      <c r="P23" s="49">
        <f t="shared" si="3"/>
        <v>209.95</v>
      </c>
      <c r="Q23" s="49">
        <f t="shared" si="4"/>
        <v>88.600000000000009</v>
      </c>
      <c r="S23" s="6"/>
    </row>
    <row r="24" spans="1:19" ht="18" customHeight="1">
      <c r="A24" s="8">
        <v>19</v>
      </c>
      <c r="B24" s="9" t="s">
        <v>25</v>
      </c>
      <c r="C24" s="55">
        <f t="shared" si="0"/>
        <v>554.65</v>
      </c>
      <c r="D24" s="56">
        <v>96</v>
      </c>
      <c r="E24" s="56">
        <v>116</v>
      </c>
      <c r="F24" s="25">
        <v>108</v>
      </c>
      <c r="G24" s="25">
        <v>116</v>
      </c>
      <c r="H24" s="25">
        <v>118.64999999999999</v>
      </c>
      <c r="I24" s="25">
        <f t="shared" si="1"/>
        <v>408.15000000000003</v>
      </c>
      <c r="J24" s="49">
        <v>74.97999999999999</v>
      </c>
      <c r="K24" s="49">
        <v>77.400000000000006</v>
      </c>
      <c r="L24" s="49">
        <v>80.099999999999994</v>
      </c>
      <c r="M24" s="49">
        <v>82.25</v>
      </c>
      <c r="N24" s="49">
        <v>93.42</v>
      </c>
      <c r="O24" s="49">
        <f t="shared" si="2"/>
        <v>962.8</v>
      </c>
      <c r="P24" s="49">
        <f t="shared" si="3"/>
        <v>554.65</v>
      </c>
      <c r="Q24" s="49">
        <f t="shared" si="4"/>
        <v>408.15000000000003</v>
      </c>
      <c r="S24" s="6"/>
    </row>
    <row r="25" spans="1:19" ht="18" customHeight="1">
      <c r="A25" s="8">
        <v>20</v>
      </c>
      <c r="B25" s="9" t="s">
        <v>26</v>
      </c>
      <c r="C25" s="55">
        <f t="shared" si="0"/>
        <v>250.45</v>
      </c>
      <c r="D25" s="56">
        <v>42.599999999999994</v>
      </c>
      <c r="E25" s="56">
        <v>44.1</v>
      </c>
      <c r="F25" s="25">
        <v>50.4</v>
      </c>
      <c r="G25" s="26">
        <v>57</v>
      </c>
      <c r="H25" s="26">
        <v>56.349999999999994</v>
      </c>
      <c r="I25" s="25">
        <f t="shared" si="1"/>
        <v>160.63</v>
      </c>
      <c r="J25" s="49">
        <v>37.72</v>
      </c>
      <c r="K25" s="49">
        <v>26.099999999999998</v>
      </c>
      <c r="L25" s="49">
        <v>30.150000000000002</v>
      </c>
      <c r="M25" s="49">
        <v>31.020000000000003</v>
      </c>
      <c r="N25" s="49">
        <v>35.64</v>
      </c>
      <c r="O25" s="49">
        <f t="shared" si="2"/>
        <v>411.08</v>
      </c>
      <c r="P25" s="49">
        <f t="shared" si="3"/>
        <v>250.45</v>
      </c>
      <c r="Q25" s="49">
        <f t="shared" si="4"/>
        <v>160.63</v>
      </c>
      <c r="S25" s="6"/>
    </row>
    <row r="26" spans="1:19" ht="18" customHeight="1">
      <c r="A26" s="8">
        <v>21</v>
      </c>
      <c r="B26" s="9" t="s">
        <v>27</v>
      </c>
      <c r="C26" s="55">
        <f t="shared" si="0"/>
        <v>287.87</v>
      </c>
      <c r="D26" s="56">
        <v>33.300000000000004</v>
      </c>
      <c r="E26" s="56">
        <v>57.540000000000006</v>
      </c>
      <c r="F26" s="25">
        <v>58.830000000000005</v>
      </c>
      <c r="G26" s="25">
        <v>69.599999999999994</v>
      </c>
      <c r="H26" s="25">
        <v>68.599999999999994</v>
      </c>
      <c r="I26" s="25">
        <f t="shared" si="1"/>
        <v>170.33</v>
      </c>
      <c r="J26" s="49">
        <v>40.020000000000003</v>
      </c>
      <c r="K26" s="49">
        <v>31.499999999999996</v>
      </c>
      <c r="L26" s="49">
        <v>30.6</v>
      </c>
      <c r="M26" s="49">
        <v>31.490000000000002</v>
      </c>
      <c r="N26" s="49">
        <v>36.720000000000006</v>
      </c>
      <c r="O26" s="49">
        <f t="shared" si="2"/>
        <v>458.20000000000005</v>
      </c>
      <c r="P26" s="49">
        <f t="shared" si="3"/>
        <v>287.87</v>
      </c>
      <c r="Q26" s="49">
        <f t="shared" si="4"/>
        <v>170.33</v>
      </c>
      <c r="S26" s="6"/>
    </row>
    <row r="27" spans="1:19" ht="18" customHeight="1">
      <c r="A27" s="8">
        <v>22</v>
      </c>
      <c r="B27" s="9" t="s">
        <v>28</v>
      </c>
      <c r="C27" s="55">
        <f t="shared" si="0"/>
        <v>335.16</v>
      </c>
      <c r="D27" s="56">
        <v>72.400000000000006</v>
      </c>
      <c r="E27" s="56">
        <v>59.64</v>
      </c>
      <c r="F27" s="25">
        <v>65.62</v>
      </c>
      <c r="G27" s="25">
        <v>61.550000000000004</v>
      </c>
      <c r="H27" s="25">
        <v>75.95</v>
      </c>
      <c r="I27" s="25">
        <f t="shared" si="1"/>
        <v>179.07999999999998</v>
      </c>
      <c r="J27" s="49">
        <v>41</v>
      </c>
      <c r="K27" s="49">
        <v>33</v>
      </c>
      <c r="L27" s="49">
        <v>33.299999999999997</v>
      </c>
      <c r="M27" s="49">
        <v>32.9</v>
      </c>
      <c r="N27" s="49">
        <v>38.879999999999995</v>
      </c>
      <c r="O27" s="49">
        <f t="shared" si="2"/>
        <v>514.24</v>
      </c>
      <c r="P27" s="49">
        <f t="shared" si="3"/>
        <v>335.16</v>
      </c>
      <c r="Q27" s="49">
        <f t="shared" si="4"/>
        <v>179.07999999999998</v>
      </c>
      <c r="S27" s="6"/>
    </row>
    <row r="28" spans="1:19" s="18" customFormat="1" ht="18" customHeight="1">
      <c r="A28" s="16"/>
      <c r="B28" s="27" t="s">
        <v>29</v>
      </c>
      <c r="C28" s="57">
        <f>SUM(C6:C27)</f>
        <v>5547.0099999999993</v>
      </c>
      <c r="D28" s="57">
        <f t="shared" ref="D28:Q28" si="5">SUM(D6:D27)</f>
        <v>962.64</v>
      </c>
      <c r="E28" s="57">
        <f t="shared" si="5"/>
        <v>1112.24</v>
      </c>
      <c r="F28" s="57">
        <f t="shared" si="5"/>
        <v>1070.93</v>
      </c>
      <c r="G28" s="57">
        <f t="shared" si="5"/>
        <v>1221.7499999999998</v>
      </c>
      <c r="H28" s="57">
        <f t="shared" si="5"/>
        <v>1179.45</v>
      </c>
      <c r="I28" s="57">
        <f t="shared" si="5"/>
        <v>3244.7699999999995</v>
      </c>
      <c r="J28" s="57">
        <f t="shared" si="5"/>
        <v>635.78</v>
      </c>
      <c r="K28" s="57">
        <f t="shared" si="5"/>
        <v>580.90000000000009</v>
      </c>
      <c r="L28" s="57">
        <f t="shared" si="5"/>
        <v>628.63</v>
      </c>
      <c r="M28" s="57">
        <f t="shared" si="5"/>
        <v>649.67999999999995</v>
      </c>
      <c r="N28" s="57">
        <f t="shared" si="5"/>
        <v>749.78</v>
      </c>
      <c r="O28" s="57">
        <f t="shared" si="5"/>
        <v>8791.7800000000007</v>
      </c>
      <c r="P28" s="57">
        <f t="shared" si="5"/>
        <v>5547.0099999999993</v>
      </c>
      <c r="Q28" s="57">
        <f t="shared" si="5"/>
        <v>3244.7699999999995</v>
      </c>
      <c r="S28" s="19"/>
    </row>
    <row r="29" spans="1:19"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s="2" customFormat="1" ht="39" customHeight="1">
      <c r="A30" s="5"/>
      <c r="C30" s="51"/>
      <c r="D30" s="50"/>
      <c r="E30" s="51"/>
      <c r="F30" s="51"/>
      <c r="G30" s="51"/>
      <c r="H30" s="51"/>
      <c r="I30" s="51"/>
      <c r="J30" s="52"/>
      <c r="K30" s="52"/>
      <c r="L30" s="52"/>
      <c r="M30" s="52"/>
      <c r="N30" s="52"/>
      <c r="O30" s="51"/>
      <c r="P30" s="51"/>
      <c r="Q30" s="51"/>
    </row>
  </sheetData>
  <mergeCells count="7">
    <mergeCell ref="A1:D1"/>
    <mergeCell ref="O4:Q4"/>
    <mergeCell ref="A4:A5"/>
    <mergeCell ref="B4:B5"/>
    <mergeCell ref="C4:H4"/>
    <mergeCell ref="I4:N4"/>
    <mergeCell ref="A2:Q2"/>
  </mergeCells>
  <printOptions horizontalCentered="1"/>
  <pageMargins left="0.45" right="0.2" top="0.25" bottom="0" header="0.3" footer="0.3"/>
  <pageSetup paperSize="9" scale="86" fitToWidth="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115" zoomScaleNormal="115" workbookViewId="0">
      <selection activeCell="I4" sqref="I4"/>
    </sheetView>
  </sheetViews>
  <sheetFormatPr defaultRowHeight="15"/>
  <cols>
    <col min="1" max="1" width="7.140625" style="29" customWidth="1"/>
    <col min="2" max="2" width="52" style="28" customWidth="1"/>
    <col min="3" max="3" width="9" style="60" customWidth="1"/>
    <col min="4" max="4" width="10.85546875" style="60" customWidth="1"/>
    <col min="5" max="5" width="9.7109375" style="60" customWidth="1"/>
    <col min="6" max="6" width="11" style="60" customWidth="1"/>
    <col min="7" max="7" width="10.140625" style="60" customWidth="1"/>
    <col min="8" max="8" width="20.5703125" style="60" customWidth="1"/>
    <col min="9" max="16384" width="9.140625" style="28"/>
  </cols>
  <sheetData>
    <row r="1" spans="1:8" ht="42" customHeight="1">
      <c r="B1" s="17" t="s">
        <v>37</v>
      </c>
      <c r="C1" s="42"/>
      <c r="D1" s="42"/>
      <c r="E1" s="42"/>
    </row>
    <row r="2" spans="1:8" ht="53.25" customHeight="1">
      <c r="A2" s="80" t="s">
        <v>58</v>
      </c>
      <c r="B2" s="81"/>
      <c r="C2" s="81"/>
      <c r="D2" s="81"/>
      <c r="E2" s="81"/>
      <c r="F2" s="81"/>
      <c r="G2" s="81"/>
      <c r="H2" s="81"/>
    </row>
    <row r="3" spans="1:8" s="37" customFormat="1" ht="27.75" customHeight="1">
      <c r="A3" s="59" t="s">
        <v>46</v>
      </c>
      <c r="B3" s="59" t="s">
        <v>47</v>
      </c>
      <c r="C3" s="59" t="s">
        <v>30</v>
      </c>
      <c r="D3" s="59" t="s">
        <v>32</v>
      </c>
      <c r="E3" s="59" t="s">
        <v>33</v>
      </c>
      <c r="F3" s="59" t="s">
        <v>34</v>
      </c>
      <c r="G3" s="59" t="s">
        <v>35</v>
      </c>
      <c r="H3" s="59" t="s">
        <v>36</v>
      </c>
    </row>
    <row r="4" spans="1:8" ht="24.75" customHeight="1">
      <c r="A4" s="32"/>
      <c r="B4" s="31" t="s">
        <v>48</v>
      </c>
      <c r="C4" s="61">
        <f>C6+C12</f>
        <v>3394</v>
      </c>
      <c r="D4" s="59">
        <f>D6+D12</f>
        <v>3426</v>
      </c>
      <c r="E4" s="59">
        <f>E6+E12</f>
        <v>3468</v>
      </c>
      <c r="F4" s="59">
        <f>F6+F12</f>
        <v>3558</v>
      </c>
      <c r="G4" s="59">
        <f>G6+G12</f>
        <v>3710</v>
      </c>
      <c r="H4" s="61">
        <f>C4+D4+E4+F4+G4</f>
        <v>17556</v>
      </c>
    </row>
    <row r="5" spans="1:8" ht="24.75" customHeight="1">
      <c r="A5" s="32"/>
      <c r="B5" s="33" t="s">
        <v>49</v>
      </c>
      <c r="C5" s="62"/>
      <c r="D5" s="62"/>
      <c r="E5" s="62"/>
      <c r="F5" s="62"/>
      <c r="G5" s="62"/>
      <c r="H5" s="61"/>
    </row>
    <row r="6" spans="1:8" ht="24.75" customHeight="1">
      <c r="A6" s="30">
        <v>1</v>
      </c>
      <c r="B6" s="36" t="s">
        <v>50</v>
      </c>
      <c r="C6" s="63">
        <f>C7+C9+C11</f>
        <v>1560</v>
      </c>
      <c r="D6" s="63">
        <f>D7+D9+D11</f>
        <v>1610</v>
      </c>
      <c r="E6" s="63">
        <f>E7+E9+E11</f>
        <v>1670</v>
      </c>
      <c r="F6" s="63">
        <f>F7+F9+F11</f>
        <v>1770</v>
      </c>
      <c r="G6" s="63">
        <f>G7+G9+G11</f>
        <v>1930</v>
      </c>
      <c r="H6" s="63">
        <f t="shared" ref="H6:H12" si="0">C6+D6+E6+F6+G6</f>
        <v>8540</v>
      </c>
    </row>
    <row r="7" spans="1:8" ht="24.75" customHeight="1">
      <c r="A7" s="32">
        <v>1.1000000000000001</v>
      </c>
      <c r="B7" s="34" t="s">
        <v>51</v>
      </c>
      <c r="C7" s="62">
        <v>60</v>
      </c>
      <c r="D7" s="62">
        <v>60</v>
      </c>
      <c r="E7" s="64">
        <v>60</v>
      </c>
      <c r="F7" s="62">
        <v>70</v>
      </c>
      <c r="G7" s="62">
        <v>150</v>
      </c>
      <c r="H7" s="63">
        <f t="shared" si="0"/>
        <v>400</v>
      </c>
    </row>
    <row r="8" spans="1:8" ht="24.75" customHeight="1">
      <c r="A8" s="32"/>
      <c r="B8" s="35" t="s">
        <v>52</v>
      </c>
      <c r="C8" s="62">
        <v>20</v>
      </c>
      <c r="D8" s="62">
        <v>20</v>
      </c>
      <c r="E8" s="62">
        <v>20</v>
      </c>
      <c r="F8" s="62">
        <v>30</v>
      </c>
      <c r="G8" s="62">
        <v>70</v>
      </c>
      <c r="H8" s="63">
        <f t="shared" si="0"/>
        <v>160</v>
      </c>
    </row>
    <row r="9" spans="1:8" ht="24.75" customHeight="1">
      <c r="A9" s="32">
        <v>1.2</v>
      </c>
      <c r="B9" s="34" t="s">
        <v>53</v>
      </c>
      <c r="C9" s="62">
        <v>250</v>
      </c>
      <c r="D9" s="62">
        <v>250</v>
      </c>
      <c r="E9" s="62">
        <v>260</v>
      </c>
      <c r="F9" s="62">
        <v>300</v>
      </c>
      <c r="G9" s="62">
        <v>330</v>
      </c>
      <c r="H9" s="63">
        <f t="shared" si="0"/>
        <v>1390</v>
      </c>
    </row>
    <row r="10" spans="1:8" ht="30.75" customHeight="1">
      <c r="A10" s="32"/>
      <c r="B10" s="35" t="s">
        <v>54</v>
      </c>
      <c r="C10" s="62">
        <v>125</v>
      </c>
      <c r="D10" s="62">
        <v>125</v>
      </c>
      <c r="E10" s="62">
        <v>135</v>
      </c>
      <c r="F10" s="62">
        <v>145</v>
      </c>
      <c r="G10" s="62">
        <v>180</v>
      </c>
      <c r="H10" s="63">
        <f t="shared" si="0"/>
        <v>710</v>
      </c>
    </row>
    <row r="11" spans="1:8" ht="24.75" customHeight="1">
      <c r="A11" s="32">
        <v>1.3</v>
      </c>
      <c r="B11" s="33" t="s">
        <v>55</v>
      </c>
      <c r="C11" s="63">
        <v>1250</v>
      </c>
      <c r="D11" s="62">
        <v>1300</v>
      </c>
      <c r="E11" s="62">
        <v>1350</v>
      </c>
      <c r="F11" s="62">
        <v>1400</v>
      </c>
      <c r="G11" s="62">
        <v>1450</v>
      </c>
      <c r="H11" s="63">
        <f t="shared" si="0"/>
        <v>6750</v>
      </c>
    </row>
    <row r="12" spans="1:8" ht="24.75" customHeight="1">
      <c r="A12" s="30">
        <v>2</v>
      </c>
      <c r="B12" s="31" t="s">
        <v>56</v>
      </c>
      <c r="C12" s="63">
        <f>1790+44</f>
        <v>1834</v>
      </c>
      <c r="D12" s="62">
        <f>1750+66</f>
        <v>1816</v>
      </c>
      <c r="E12" s="62">
        <f>1710+88</f>
        <v>1798</v>
      </c>
      <c r="F12" s="62">
        <f>1700+88</f>
        <v>1788</v>
      </c>
      <c r="G12" s="62">
        <f>1670+110</f>
        <v>1780</v>
      </c>
      <c r="H12" s="63">
        <f t="shared" si="0"/>
        <v>9016</v>
      </c>
    </row>
    <row r="13" spans="1:8">
      <c r="C13" s="65"/>
      <c r="D13" s="65"/>
      <c r="E13" s="65"/>
      <c r="F13" s="65"/>
      <c r="G13" s="65"/>
    </row>
    <row r="14" spans="1:8">
      <c r="C14" s="65"/>
      <c r="D14" s="66"/>
      <c r="E14" s="66"/>
      <c r="F14" s="66"/>
      <c r="G14" s="66"/>
    </row>
    <row r="16" spans="1:8">
      <c r="C16" s="65"/>
      <c r="D16" s="65"/>
      <c r="E16" s="65"/>
      <c r="F16" s="65"/>
      <c r="G16" s="65"/>
    </row>
    <row r="19" spans="5:5">
      <c r="E19" s="66"/>
    </row>
  </sheetData>
  <mergeCells count="1">
    <mergeCell ref="A2:H2"/>
  </mergeCells>
  <printOptions horizontalCentered="1"/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0"/>
  <sheetViews>
    <sheetView tabSelected="1" topLeftCell="A4" zoomScale="115" zoomScaleNormal="115" workbookViewId="0">
      <selection activeCell="AA5" sqref="AA5"/>
    </sheetView>
  </sheetViews>
  <sheetFormatPr defaultRowHeight="15"/>
  <cols>
    <col min="1" max="1" width="5.28515625" style="12" customWidth="1"/>
    <col min="2" max="2" width="13.28515625" style="12" customWidth="1"/>
    <col min="3" max="3" width="5.42578125" style="67" bestFit="1" customWidth="1"/>
    <col min="4" max="4" width="3.28515625" style="67" customWidth="1"/>
    <col min="5" max="5" width="4" style="67" bestFit="1" customWidth="1"/>
    <col min="6" max="6" width="5.7109375" style="67" customWidth="1"/>
    <col min="7" max="7" width="5.42578125" style="67" bestFit="1" customWidth="1"/>
    <col min="8" max="8" width="4" style="67" customWidth="1"/>
    <col min="9" max="9" width="4" style="67" bestFit="1" customWidth="1"/>
    <col min="10" max="10" width="6" style="67" customWidth="1"/>
    <col min="11" max="11" width="5.42578125" style="67" bestFit="1" customWidth="1"/>
    <col min="12" max="12" width="3.7109375" style="67" customWidth="1"/>
    <col min="13" max="13" width="4" style="67" bestFit="1" customWidth="1"/>
    <col min="14" max="14" width="6" style="67" customWidth="1"/>
    <col min="15" max="15" width="5.42578125" style="67" bestFit="1" customWidth="1"/>
    <col min="16" max="16" width="4" style="67" customWidth="1"/>
    <col min="17" max="17" width="4" style="67" bestFit="1" customWidth="1"/>
    <col min="18" max="18" width="5.42578125" style="67" customWidth="1"/>
    <col min="19" max="19" width="5.42578125" style="67" bestFit="1" customWidth="1"/>
    <col min="20" max="20" width="4.42578125" style="67" customWidth="1"/>
    <col min="21" max="21" width="4" style="67" customWidth="1"/>
    <col min="22" max="22" width="5.42578125" style="67" customWidth="1"/>
    <col min="23" max="23" width="6.42578125" style="67" bestFit="1" customWidth="1"/>
    <col min="24" max="24" width="4" style="67" bestFit="1" customWidth="1"/>
    <col min="25" max="25" width="5.42578125" style="67" customWidth="1"/>
    <col min="26" max="26" width="7.28515625" style="67" customWidth="1"/>
  </cols>
  <sheetData>
    <row r="1" spans="1:29" ht="31.5" customHeight="1">
      <c r="A1" s="82" t="s">
        <v>37</v>
      </c>
      <c r="B1" s="82"/>
      <c r="C1" s="82"/>
      <c r="D1" s="82"/>
      <c r="E1" s="82"/>
    </row>
    <row r="2" spans="1:29" s="7" customFormat="1" ht="48.75" customHeight="1">
      <c r="A2" s="83" t="s">
        <v>59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</row>
    <row r="3" spans="1:29" s="7" customFormat="1">
      <c r="A3" s="69"/>
      <c r="B3" s="69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</row>
    <row r="4" spans="1:29" s="7" customFormat="1" ht="21" customHeight="1">
      <c r="A4" s="85" t="s">
        <v>6</v>
      </c>
      <c r="B4" s="85" t="s">
        <v>0</v>
      </c>
      <c r="C4" s="84" t="s">
        <v>30</v>
      </c>
      <c r="D4" s="84"/>
      <c r="E4" s="84"/>
      <c r="F4" s="84"/>
      <c r="G4" s="84" t="s">
        <v>32</v>
      </c>
      <c r="H4" s="84"/>
      <c r="I4" s="84"/>
      <c r="J4" s="84"/>
      <c r="K4" s="84" t="s">
        <v>33</v>
      </c>
      <c r="L4" s="84"/>
      <c r="M4" s="84"/>
      <c r="N4" s="84"/>
      <c r="O4" s="84" t="s">
        <v>34</v>
      </c>
      <c r="P4" s="84"/>
      <c r="Q4" s="84"/>
      <c r="R4" s="84"/>
      <c r="S4" s="84" t="s">
        <v>35</v>
      </c>
      <c r="T4" s="84"/>
      <c r="U4" s="84"/>
      <c r="V4" s="84"/>
      <c r="W4" s="84" t="s">
        <v>41</v>
      </c>
      <c r="X4" s="84"/>
      <c r="Y4" s="84"/>
      <c r="Z4" s="84"/>
    </row>
    <row r="5" spans="1:29" s="7" customFormat="1" ht="65.25" customHeight="1">
      <c r="A5" s="86"/>
      <c r="B5" s="86"/>
      <c r="C5" s="14" t="s">
        <v>31</v>
      </c>
      <c r="D5" s="14" t="s">
        <v>38</v>
      </c>
      <c r="E5" s="14" t="s">
        <v>39</v>
      </c>
      <c r="F5" s="15" t="s">
        <v>40</v>
      </c>
      <c r="G5" s="14" t="s">
        <v>31</v>
      </c>
      <c r="H5" s="14" t="s">
        <v>38</v>
      </c>
      <c r="I5" s="14" t="s">
        <v>39</v>
      </c>
      <c r="J5" s="15" t="s">
        <v>40</v>
      </c>
      <c r="K5" s="14" t="s">
        <v>31</v>
      </c>
      <c r="L5" s="14" t="s">
        <v>38</v>
      </c>
      <c r="M5" s="14" t="s">
        <v>39</v>
      </c>
      <c r="N5" s="15" t="s">
        <v>40</v>
      </c>
      <c r="O5" s="14" t="s">
        <v>31</v>
      </c>
      <c r="P5" s="14" t="s">
        <v>38</v>
      </c>
      <c r="Q5" s="14" t="s">
        <v>39</v>
      </c>
      <c r="R5" s="15" t="s">
        <v>40</v>
      </c>
      <c r="S5" s="14" t="s">
        <v>31</v>
      </c>
      <c r="T5" s="14" t="s">
        <v>38</v>
      </c>
      <c r="U5" s="14" t="s">
        <v>39</v>
      </c>
      <c r="V5" s="15" t="s">
        <v>40</v>
      </c>
      <c r="W5" s="14" t="s">
        <v>31</v>
      </c>
      <c r="X5" s="14" t="s">
        <v>38</v>
      </c>
      <c r="Y5" s="14" t="s">
        <v>39</v>
      </c>
      <c r="Z5" s="15" t="s">
        <v>40</v>
      </c>
      <c r="AB5" s="38"/>
      <c r="AC5" s="38"/>
    </row>
    <row r="6" spans="1:29" ht="15.95" customHeight="1">
      <c r="A6" s="8">
        <v>1</v>
      </c>
      <c r="B6" s="9" t="s">
        <v>7</v>
      </c>
      <c r="C6" s="8">
        <f>D6+E6+F6</f>
        <v>145</v>
      </c>
      <c r="D6" s="8">
        <v>3</v>
      </c>
      <c r="E6" s="8">
        <v>12</v>
      </c>
      <c r="F6" s="8">
        <v>130</v>
      </c>
      <c r="G6" s="8">
        <f>H6+I6+J6</f>
        <v>147</v>
      </c>
      <c r="H6" s="8">
        <v>3</v>
      </c>
      <c r="I6" s="8">
        <v>12</v>
      </c>
      <c r="J6" s="8">
        <v>132</v>
      </c>
      <c r="K6" s="8">
        <f>L6+M6+N6</f>
        <v>150</v>
      </c>
      <c r="L6" s="8">
        <v>3</v>
      </c>
      <c r="M6" s="8">
        <v>13</v>
      </c>
      <c r="N6" s="8">
        <v>134</v>
      </c>
      <c r="O6" s="8">
        <f>P6+Q6+R6</f>
        <v>152</v>
      </c>
      <c r="P6" s="8">
        <v>3</v>
      </c>
      <c r="Q6" s="8">
        <v>14</v>
      </c>
      <c r="R6" s="8">
        <v>135</v>
      </c>
      <c r="S6" s="8">
        <f>T6+U6+V6</f>
        <v>156</v>
      </c>
      <c r="T6" s="8">
        <v>7</v>
      </c>
      <c r="U6" s="8">
        <v>12</v>
      </c>
      <c r="V6" s="8">
        <v>137</v>
      </c>
      <c r="W6" s="8">
        <f>X6+Y6+Z6</f>
        <v>750</v>
      </c>
      <c r="X6" s="8">
        <f>D6+H6+L6+P6+T6</f>
        <v>19</v>
      </c>
      <c r="Y6" s="8">
        <f>E6+I6+M6+Q6+U6</f>
        <v>63</v>
      </c>
      <c r="Z6" s="8">
        <f>F6+J6+N6+R6+V6</f>
        <v>668</v>
      </c>
      <c r="AB6" s="39"/>
      <c r="AC6" s="40"/>
    </row>
    <row r="7" spans="1:29" ht="15.95" customHeight="1">
      <c r="A7" s="8">
        <v>2</v>
      </c>
      <c r="B7" s="9" t="s">
        <v>8</v>
      </c>
      <c r="C7" s="8">
        <f t="shared" ref="C7:C27" si="0">D7+E7+F7</f>
        <v>163</v>
      </c>
      <c r="D7" s="8">
        <v>3</v>
      </c>
      <c r="E7" s="8">
        <v>13</v>
      </c>
      <c r="F7" s="8">
        <v>147</v>
      </c>
      <c r="G7" s="8">
        <f t="shared" ref="G7:G27" si="1">H7+I7+J7</f>
        <v>163</v>
      </c>
      <c r="H7" s="8">
        <v>3</v>
      </c>
      <c r="I7" s="8">
        <v>12</v>
      </c>
      <c r="J7" s="8">
        <v>148</v>
      </c>
      <c r="K7" s="8">
        <f t="shared" ref="K7:K27" si="2">L7+M7+N7</f>
        <v>166</v>
      </c>
      <c r="L7" s="8">
        <v>3</v>
      </c>
      <c r="M7" s="8">
        <v>13</v>
      </c>
      <c r="N7" s="8">
        <v>150</v>
      </c>
      <c r="O7" s="8">
        <f t="shared" ref="O7:O27" si="3">P7+Q7+R7</f>
        <v>168</v>
      </c>
      <c r="P7" s="8">
        <v>3</v>
      </c>
      <c r="Q7" s="8">
        <v>14</v>
      </c>
      <c r="R7" s="8">
        <v>151</v>
      </c>
      <c r="S7" s="8">
        <f t="shared" ref="S7:S27" si="4">T7+U7+V7</f>
        <v>173</v>
      </c>
      <c r="T7" s="8">
        <v>7</v>
      </c>
      <c r="U7" s="8">
        <v>13</v>
      </c>
      <c r="V7" s="8">
        <v>153</v>
      </c>
      <c r="W7" s="8">
        <f t="shared" ref="W7:W27" si="5">X7+Y7+Z7</f>
        <v>833</v>
      </c>
      <c r="X7" s="8">
        <f t="shared" ref="X7:X27" si="6">D7+H7+L7+P7+T7</f>
        <v>19</v>
      </c>
      <c r="Y7" s="8">
        <f t="shared" ref="Y7:Y27" si="7">E7+I7+M7+Q7+U7</f>
        <v>65</v>
      </c>
      <c r="Z7" s="8">
        <f t="shared" ref="Z7:Z26" si="8">F7+J7+N7+R7+V7</f>
        <v>749</v>
      </c>
      <c r="AA7" s="13"/>
      <c r="AB7" s="39"/>
      <c r="AC7" s="40"/>
    </row>
    <row r="8" spans="1:29" ht="15.95" customHeight="1">
      <c r="A8" s="8">
        <v>3</v>
      </c>
      <c r="B8" s="9" t="s">
        <v>9</v>
      </c>
      <c r="C8" s="8">
        <f t="shared" si="0"/>
        <v>136</v>
      </c>
      <c r="D8" s="8">
        <v>2</v>
      </c>
      <c r="E8" s="8">
        <v>10</v>
      </c>
      <c r="F8" s="8">
        <v>124</v>
      </c>
      <c r="G8" s="8">
        <f t="shared" si="1"/>
        <v>140</v>
      </c>
      <c r="H8" s="8">
        <v>2</v>
      </c>
      <c r="I8" s="8">
        <v>12</v>
      </c>
      <c r="J8" s="8">
        <v>126</v>
      </c>
      <c r="K8" s="8">
        <f t="shared" si="2"/>
        <v>141</v>
      </c>
      <c r="L8" s="8">
        <v>2</v>
      </c>
      <c r="M8" s="8">
        <v>12</v>
      </c>
      <c r="N8" s="8">
        <v>127</v>
      </c>
      <c r="O8" s="8">
        <f t="shared" si="3"/>
        <v>145</v>
      </c>
      <c r="P8" s="8">
        <v>3</v>
      </c>
      <c r="Q8" s="8">
        <v>13</v>
      </c>
      <c r="R8" s="8">
        <v>129</v>
      </c>
      <c r="S8" s="8">
        <f t="shared" si="4"/>
        <v>152</v>
      </c>
      <c r="T8" s="8">
        <v>6</v>
      </c>
      <c r="U8" s="8">
        <v>15</v>
      </c>
      <c r="V8" s="8">
        <v>131</v>
      </c>
      <c r="W8" s="8">
        <f t="shared" si="5"/>
        <v>714</v>
      </c>
      <c r="X8" s="8">
        <f t="shared" si="6"/>
        <v>15</v>
      </c>
      <c r="Y8" s="8">
        <f t="shared" si="7"/>
        <v>62</v>
      </c>
      <c r="Z8" s="8">
        <f t="shared" si="8"/>
        <v>637</v>
      </c>
      <c r="AB8" s="39"/>
      <c r="AC8" s="40"/>
    </row>
    <row r="9" spans="1:29" ht="15.95" customHeight="1">
      <c r="A9" s="8">
        <v>4</v>
      </c>
      <c r="B9" s="9" t="s">
        <v>10</v>
      </c>
      <c r="C9" s="8">
        <f t="shared" si="0"/>
        <v>137</v>
      </c>
      <c r="D9" s="8">
        <v>2</v>
      </c>
      <c r="E9" s="8">
        <v>12</v>
      </c>
      <c r="F9" s="8">
        <v>123</v>
      </c>
      <c r="G9" s="8">
        <f t="shared" si="1"/>
        <v>138</v>
      </c>
      <c r="H9" s="8">
        <v>2</v>
      </c>
      <c r="I9" s="8">
        <v>12</v>
      </c>
      <c r="J9" s="8">
        <v>124</v>
      </c>
      <c r="K9" s="8">
        <f t="shared" si="2"/>
        <v>139</v>
      </c>
      <c r="L9" s="8">
        <v>2</v>
      </c>
      <c r="M9" s="8">
        <v>12</v>
      </c>
      <c r="N9" s="8">
        <v>125</v>
      </c>
      <c r="O9" s="8">
        <f t="shared" si="3"/>
        <v>143</v>
      </c>
      <c r="P9" s="8">
        <v>3</v>
      </c>
      <c r="Q9" s="8">
        <v>13</v>
      </c>
      <c r="R9" s="8">
        <v>127</v>
      </c>
      <c r="S9" s="8">
        <f t="shared" si="4"/>
        <v>150</v>
      </c>
      <c r="T9" s="8">
        <v>6</v>
      </c>
      <c r="U9" s="8">
        <v>15</v>
      </c>
      <c r="V9" s="8">
        <v>129</v>
      </c>
      <c r="W9" s="8">
        <f t="shared" si="5"/>
        <v>707</v>
      </c>
      <c r="X9" s="8">
        <f t="shared" si="6"/>
        <v>15</v>
      </c>
      <c r="Y9" s="8">
        <f t="shared" si="7"/>
        <v>64</v>
      </c>
      <c r="Z9" s="8">
        <f t="shared" si="8"/>
        <v>628</v>
      </c>
      <c r="AB9" s="39"/>
      <c r="AC9" s="40"/>
    </row>
    <row r="10" spans="1:29" ht="15.95" customHeight="1">
      <c r="A10" s="8">
        <v>5</v>
      </c>
      <c r="B10" s="9" t="s">
        <v>11</v>
      </c>
      <c r="C10" s="8">
        <f t="shared" si="0"/>
        <v>138</v>
      </c>
      <c r="D10" s="8">
        <v>2</v>
      </c>
      <c r="E10" s="8">
        <v>12</v>
      </c>
      <c r="F10" s="8">
        <v>124</v>
      </c>
      <c r="G10" s="8">
        <f t="shared" si="1"/>
        <v>141</v>
      </c>
      <c r="H10" s="8">
        <v>2</v>
      </c>
      <c r="I10" s="8">
        <v>12</v>
      </c>
      <c r="J10" s="8">
        <v>127</v>
      </c>
      <c r="K10" s="8">
        <f t="shared" si="2"/>
        <v>144</v>
      </c>
      <c r="L10" s="8">
        <v>2</v>
      </c>
      <c r="M10" s="8">
        <v>14</v>
      </c>
      <c r="N10" s="8">
        <v>128</v>
      </c>
      <c r="O10" s="8">
        <f t="shared" si="3"/>
        <v>147</v>
      </c>
      <c r="P10" s="8">
        <v>3</v>
      </c>
      <c r="Q10" s="8">
        <v>14</v>
      </c>
      <c r="R10" s="8">
        <v>130</v>
      </c>
      <c r="S10" s="8">
        <f t="shared" si="4"/>
        <v>154</v>
      </c>
      <c r="T10" s="8">
        <v>6</v>
      </c>
      <c r="U10" s="8">
        <v>16</v>
      </c>
      <c r="V10" s="8">
        <v>132</v>
      </c>
      <c r="W10" s="8">
        <f t="shared" si="5"/>
        <v>724</v>
      </c>
      <c r="X10" s="8">
        <f t="shared" si="6"/>
        <v>15</v>
      </c>
      <c r="Y10" s="8">
        <f t="shared" si="7"/>
        <v>68</v>
      </c>
      <c r="Z10" s="8">
        <f t="shared" si="8"/>
        <v>641</v>
      </c>
      <c r="AB10" s="39"/>
      <c r="AC10" s="40"/>
    </row>
    <row r="11" spans="1:29" ht="15.95" customHeight="1">
      <c r="A11" s="8">
        <v>6</v>
      </c>
      <c r="B11" s="9" t="s">
        <v>12</v>
      </c>
      <c r="C11" s="8">
        <f t="shared" si="0"/>
        <v>134</v>
      </c>
      <c r="D11" s="8">
        <v>2</v>
      </c>
      <c r="E11" s="8">
        <v>8</v>
      </c>
      <c r="F11" s="8">
        <v>124</v>
      </c>
      <c r="G11" s="8">
        <f t="shared" si="1"/>
        <v>136</v>
      </c>
      <c r="H11" s="8">
        <v>2</v>
      </c>
      <c r="I11" s="8">
        <v>9</v>
      </c>
      <c r="J11" s="8">
        <v>125</v>
      </c>
      <c r="K11" s="8">
        <f t="shared" si="2"/>
        <v>141</v>
      </c>
      <c r="L11" s="8">
        <v>2</v>
      </c>
      <c r="M11" s="8">
        <v>10</v>
      </c>
      <c r="N11" s="8">
        <v>129</v>
      </c>
      <c r="O11" s="8">
        <f t="shared" si="3"/>
        <v>142</v>
      </c>
      <c r="P11" s="8">
        <v>2</v>
      </c>
      <c r="Q11" s="8">
        <v>11</v>
      </c>
      <c r="R11" s="8">
        <v>129</v>
      </c>
      <c r="S11" s="8">
        <f t="shared" si="4"/>
        <v>149</v>
      </c>
      <c r="T11" s="8">
        <v>5</v>
      </c>
      <c r="U11" s="8">
        <v>13</v>
      </c>
      <c r="V11" s="8">
        <v>131</v>
      </c>
      <c r="W11" s="8">
        <f t="shared" si="5"/>
        <v>702</v>
      </c>
      <c r="X11" s="8">
        <f t="shared" si="6"/>
        <v>13</v>
      </c>
      <c r="Y11" s="8">
        <f t="shared" si="7"/>
        <v>51</v>
      </c>
      <c r="Z11" s="8">
        <f t="shared" si="8"/>
        <v>638</v>
      </c>
      <c r="AB11" s="39"/>
      <c r="AC11" s="40"/>
    </row>
    <row r="12" spans="1:29" ht="15.95" customHeight="1">
      <c r="A12" s="8">
        <v>7</v>
      </c>
      <c r="B12" s="9" t="s">
        <v>13</v>
      </c>
      <c r="C12" s="8">
        <f t="shared" si="0"/>
        <v>136</v>
      </c>
      <c r="D12" s="8">
        <v>3</v>
      </c>
      <c r="E12" s="8">
        <v>11</v>
      </c>
      <c r="F12" s="8">
        <v>122</v>
      </c>
      <c r="G12" s="8">
        <f t="shared" si="1"/>
        <v>139</v>
      </c>
      <c r="H12" s="8">
        <v>3</v>
      </c>
      <c r="I12" s="8">
        <v>12</v>
      </c>
      <c r="J12" s="8">
        <v>124</v>
      </c>
      <c r="K12" s="8">
        <f t="shared" si="2"/>
        <v>140</v>
      </c>
      <c r="L12" s="8">
        <v>3</v>
      </c>
      <c r="M12" s="8">
        <v>12</v>
      </c>
      <c r="N12" s="8">
        <v>125</v>
      </c>
      <c r="O12" s="8">
        <f t="shared" si="3"/>
        <v>144</v>
      </c>
      <c r="P12" s="8">
        <v>3</v>
      </c>
      <c r="Q12" s="8">
        <v>14</v>
      </c>
      <c r="R12" s="8">
        <v>127</v>
      </c>
      <c r="S12" s="8">
        <f t="shared" si="4"/>
        <v>148</v>
      </c>
      <c r="T12" s="8">
        <v>7</v>
      </c>
      <c r="U12" s="8">
        <v>12</v>
      </c>
      <c r="V12" s="8">
        <v>129</v>
      </c>
      <c r="W12" s="8">
        <f t="shared" si="5"/>
        <v>707</v>
      </c>
      <c r="X12" s="8">
        <f t="shared" si="6"/>
        <v>19</v>
      </c>
      <c r="Y12" s="8">
        <f t="shared" si="7"/>
        <v>61</v>
      </c>
      <c r="Z12" s="8">
        <f t="shared" si="8"/>
        <v>627</v>
      </c>
      <c r="AB12" s="39"/>
      <c r="AC12" s="40"/>
    </row>
    <row r="13" spans="1:29" ht="15.95" customHeight="1">
      <c r="A13" s="8">
        <v>8</v>
      </c>
      <c r="B13" s="9" t="s">
        <v>14</v>
      </c>
      <c r="C13" s="8">
        <f t="shared" si="0"/>
        <v>127</v>
      </c>
      <c r="D13" s="8">
        <v>2</v>
      </c>
      <c r="E13" s="8">
        <v>11</v>
      </c>
      <c r="F13" s="8">
        <v>114</v>
      </c>
      <c r="G13" s="8">
        <f t="shared" si="1"/>
        <v>128</v>
      </c>
      <c r="H13" s="8">
        <v>2</v>
      </c>
      <c r="I13" s="8">
        <v>10</v>
      </c>
      <c r="J13" s="8">
        <v>116</v>
      </c>
      <c r="K13" s="8">
        <f t="shared" si="2"/>
        <v>130</v>
      </c>
      <c r="L13" s="8">
        <v>2</v>
      </c>
      <c r="M13" s="8">
        <v>11</v>
      </c>
      <c r="N13" s="8">
        <v>117</v>
      </c>
      <c r="O13" s="8">
        <f t="shared" si="3"/>
        <v>136</v>
      </c>
      <c r="P13" s="8">
        <v>3</v>
      </c>
      <c r="Q13" s="8">
        <v>14</v>
      </c>
      <c r="R13" s="8">
        <v>119</v>
      </c>
      <c r="S13" s="8">
        <f t="shared" si="4"/>
        <v>143</v>
      </c>
      <c r="T13" s="8">
        <v>7</v>
      </c>
      <c r="U13" s="8">
        <v>15</v>
      </c>
      <c r="V13" s="8">
        <v>121</v>
      </c>
      <c r="W13" s="8">
        <f t="shared" si="5"/>
        <v>664</v>
      </c>
      <c r="X13" s="8">
        <f t="shared" si="6"/>
        <v>16</v>
      </c>
      <c r="Y13" s="8">
        <f t="shared" si="7"/>
        <v>61</v>
      </c>
      <c r="Z13" s="8">
        <f t="shared" si="8"/>
        <v>587</v>
      </c>
      <c r="AB13" s="39"/>
      <c r="AC13" s="40"/>
    </row>
    <row r="14" spans="1:29" ht="15.95" customHeight="1">
      <c r="A14" s="8">
        <v>9</v>
      </c>
      <c r="B14" s="9" t="s">
        <v>15</v>
      </c>
      <c r="C14" s="8">
        <f t="shared" si="0"/>
        <v>160</v>
      </c>
      <c r="D14" s="8">
        <v>2</v>
      </c>
      <c r="E14" s="8">
        <v>11</v>
      </c>
      <c r="F14" s="8">
        <v>147</v>
      </c>
      <c r="G14" s="8">
        <f t="shared" si="1"/>
        <v>161</v>
      </c>
      <c r="H14" s="8">
        <v>2</v>
      </c>
      <c r="I14" s="8">
        <v>11</v>
      </c>
      <c r="J14" s="8">
        <v>148</v>
      </c>
      <c r="K14" s="8">
        <f t="shared" si="2"/>
        <v>162</v>
      </c>
      <c r="L14" s="8">
        <v>2</v>
      </c>
      <c r="M14" s="8">
        <v>11</v>
      </c>
      <c r="N14" s="8">
        <v>149</v>
      </c>
      <c r="O14" s="8">
        <f t="shared" si="3"/>
        <v>167</v>
      </c>
      <c r="P14" s="8">
        <v>3</v>
      </c>
      <c r="Q14" s="8">
        <v>13</v>
      </c>
      <c r="R14" s="8">
        <v>151</v>
      </c>
      <c r="S14" s="8">
        <f t="shared" si="4"/>
        <v>174</v>
      </c>
      <c r="T14" s="8">
        <v>6</v>
      </c>
      <c r="U14" s="8">
        <v>15</v>
      </c>
      <c r="V14" s="8">
        <v>153</v>
      </c>
      <c r="W14" s="8">
        <f t="shared" si="5"/>
        <v>824</v>
      </c>
      <c r="X14" s="8">
        <f t="shared" si="6"/>
        <v>15</v>
      </c>
      <c r="Y14" s="8">
        <f t="shared" si="7"/>
        <v>61</v>
      </c>
      <c r="Z14" s="8">
        <f t="shared" si="8"/>
        <v>748</v>
      </c>
      <c r="AB14" s="39"/>
      <c r="AC14" s="40"/>
    </row>
    <row r="15" spans="1:29" ht="15.95" customHeight="1">
      <c r="A15" s="8">
        <v>10</v>
      </c>
      <c r="B15" s="9" t="s">
        <v>16</v>
      </c>
      <c r="C15" s="8">
        <f t="shared" si="0"/>
        <v>156</v>
      </c>
      <c r="D15" s="8">
        <v>3</v>
      </c>
      <c r="E15" s="8">
        <v>11</v>
      </c>
      <c r="F15" s="8">
        <v>142</v>
      </c>
      <c r="G15" s="8">
        <f t="shared" si="1"/>
        <v>160</v>
      </c>
      <c r="H15" s="8">
        <v>3</v>
      </c>
      <c r="I15" s="8">
        <v>12</v>
      </c>
      <c r="J15" s="8">
        <v>145</v>
      </c>
      <c r="K15" s="8">
        <f t="shared" si="2"/>
        <v>161</v>
      </c>
      <c r="L15" s="8">
        <v>3</v>
      </c>
      <c r="M15" s="8">
        <v>12</v>
      </c>
      <c r="N15" s="8">
        <v>146</v>
      </c>
      <c r="O15" s="8">
        <f t="shared" si="3"/>
        <v>165</v>
      </c>
      <c r="P15" s="8">
        <v>3</v>
      </c>
      <c r="Q15" s="8">
        <v>14</v>
      </c>
      <c r="R15" s="8">
        <v>148</v>
      </c>
      <c r="S15" s="8">
        <f t="shared" si="4"/>
        <v>173</v>
      </c>
      <c r="T15" s="8">
        <v>7</v>
      </c>
      <c r="U15" s="8">
        <v>16</v>
      </c>
      <c r="V15" s="8">
        <v>150</v>
      </c>
      <c r="W15" s="8">
        <f t="shared" si="5"/>
        <v>815</v>
      </c>
      <c r="X15" s="8">
        <f t="shared" si="6"/>
        <v>19</v>
      </c>
      <c r="Y15" s="8">
        <f t="shared" si="7"/>
        <v>65</v>
      </c>
      <c r="Z15" s="8">
        <f t="shared" si="8"/>
        <v>731</v>
      </c>
      <c r="AB15" s="39"/>
      <c r="AC15" s="40"/>
    </row>
    <row r="16" spans="1:29" ht="15.95" customHeight="1">
      <c r="A16" s="8">
        <v>11</v>
      </c>
      <c r="B16" s="9" t="s">
        <v>17</v>
      </c>
      <c r="C16" s="8">
        <f t="shared" si="0"/>
        <v>171</v>
      </c>
      <c r="D16" s="8">
        <v>5</v>
      </c>
      <c r="E16" s="8">
        <v>13</v>
      </c>
      <c r="F16" s="8">
        <v>153</v>
      </c>
      <c r="G16" s="8">
        <f t="shared" si="1"/>
        <v>173</v>
      </c>
      <c r="H16" s="8">
        <v>5</v>
      </c>
      <c r="I16" s="8">
        <v>13</v>
      </c>
      <c r="J16" s="8">
        <v>155</v>
      </c>
      <c r="K16" s="8">
        <f t="shared" si="2"/>
        <v>174</v>
      </c>
      <c r="L16" s="8">
        <v>5</v>
      </c>
      <c r="M16" s="8">
        <v>13</v>
      </c>
      <c r="N16" s="8">
        <v>156</v>
      </c>
      <c r="O16" s="8">
        <f t="shared" si="3"/>
        <v>178</v>
      </c>
      <c r="P16" s="8">
        <v>5</v>
      </c>
      <c r="Q16" s="8">
        <v>15</v>
      </c>
      <c r="R16" s="8">
        <v>158</v>
      </c>
      <c r="S16" s="8">
        <f t="shared" si="4"/>
        <v>185</v>
      </c>
      <c r="T16" s="8">
        <v>8</v>
      </c>
      <c r="U16" s="8">
        <v>17</v>
      </c>
      <c r="V16" s="8">
        <v>160</v>
      </c>
      <c r="W16" s="8">
        <f t="shared" si="5"/>
        <v>881</v>
      </c>
      <c r="X16" s="8">
        <f t="shared" si="6"/>
        <v>28</v>
      </c>
      <c r="Y16" s="8">
        <f t="shared" si="7"/>
        <v>71</v>
      </c>
      <c r="Z16" s="8">
        <f t="shared" si="8"/>
        <v>782</v>
      </c>
      <c r="AB16" s="39"/>
      <c r="AC16" s="40"/>
    </row>
    <row r="17" spans="1:29" ht="15.95" customHeight="1">
      <c r="A17" s="8">
        <v>12</v>
      </c>
      <c r="B17" s="9" t="s">
        <v>18</v>
      </c>
      <c r="C17" s="8">
        <f t="shared" si="0"/>
        <v>146</v>
      </c>
      <c r="D17" s="8">
        <v>2</v>
      </c>
      <c r="E17" s="8">
        <v>12</v>
      </c>
      <c r="F17" s="8">
        <v>132</v>
      </c>
      <c r="G17" s="8">
        <f t="shared" si="1"/>
        <v>149</v>
      </c>
      <c r="H17" s="8">
        <v>2</v>
      </c>
      <c r="I17" s="8">
        <v>12</v>
      </c>
      <c r="J17" s="8">
        <v>135</v>
      </c>
      <c r="K17" s="8">
        <f t="shared" si="2"/>
        <v>150</v>
      </c>
      <c r="L17" s="8">
        <v>2</v>
      </c>
      <c r="M17" s="8">
        <v>12</v>
      </c>
      <c r="N17" s="8">
        <v>136</v>
      </c>
      <c r="O17" s="8">
        <f t="shared" si="3"/>
        <v>155</v>
      </c>
      <c r="P17" s="8">
        <v>3</v>
      </c>
      <c r="Q17" s="8">
        <v>14</v>
      </c>
      <c r="R17" s="8">
        <v>138</v>
      </c>
      <c r="S17" s="8">
        <f t="shared" si="4"/>
        <v>163</v>
      </c>
      <c r="T17" s="8">
        <v>7</v>
      </c>
      <c r="U17" s="8">
        <v>16</v>
      </c>
      <c r="V17" s="8">
        <v>140</v>
      </c>
      <c r="W17" s="8">
        <f t="shared" si="5"/>
        <v>763</v>
      </c>
      <c r="X17" s="8">
        <f t="shared" si="6"/>
        <v>16</v>
      </c>
      <c r="Y17" s="8">
        <f t="shared" si="7"/>
        <v>66</v>
      </c>
      <c r="Z17" s="8">
        <f t="shared" si="8"/>
        <v>681</v>
      </c>
      <c r="AB17" s="39"/>
      <c r="AC17" s="40"/>
    </row>
    <row r="18" spans="1:29" ht="15.95" customHeight="1">
      <c r="A18" s="8">
        <v>13</v>
      </c>
      <c r="B18" s="9" t="s">
        <v>19</v>
      </c>
      <c r="C18" s="8">
        <f t="shared" si="0"/>
        <v>135</v>
      </c>
      <c r="D18" s="8">
        <v>2</v>
      </c>
      <c r="E18" s="8">
        <v>11</v>
      </c>
      <c r="F18" s="8">
        <v>122</v>
      </c>
      <c r="G18" s="8">
        <f t="shared" si="1"/>
        <v>136</v>
      </c>
      <c r="H18" s="8">
        <v>2</v>
      </c>
      <c r="I18" s="8">
        <v>10</v>
      </c>
      <c r="J18" s="8">
        <v>124</v>
      </c>
      <c r="K18" s="8">
        <f t="shared" si="2"/>
        <v>138</v>
      </c>
      <c r="L18" s="8">
        <v>2</v>
      </c>
      <c r="M18" s="8">
        <v>11</v>
      </c>
      <c r="N18" s="8">
        <v>125</v>
      </c>
      <c r="O18" s="8">
        <f t="shared" si="3"/>
        <v>144</v>
      </c>
      <c r="P18" s="8">
        <v>3</v>
      </c>
      <c r="Q18" s="8">
        <v>14</v>
      </c>
      <c r="R18" s="8">
        <v>127</v>
      </c>
      <c r="S18" s="8">
        <f t="shared" si="4"/>
        <v>152</v>
      </c>
      <c r="T18" s="8">
        <v>7</v>
      </c>
      <c r="U18" s="8">
        <v>16</v>
      </c>
      <c r="V18" s="8">
        <v>129</v>
      </c>
      <c r="W18" s="8">
        <f t="shared" si="5"/>
        <v>705</v>
      </c>
      <c r="X18" s="8">
        <f t="shared" si="6"/>
        <v>16</v>
      </c>
      <c r="Y18" s="8">
        <f t="shared" si="7"/>
        <v>62</v>
      </c>
      <c r="Z18" s="8">
        <f t="shared" si="8"/>
        <v>627</v>
      </c>
      <c r="AB18" s="39"/>
      <c r="AC18" s="40"/>
    </row>
    <row r="19" spans="1:29" ht="15.95" customHeight="1">
      <c r="A19" s="8">
        <v>14</v>
      </c>
      <c r="B19" s="9" t="s">
        <v>20</v>
      </c>
      <c r="C19" s="8">
        <f t="shared" si="0"/>
        <v>151</v>
      </c>
      <c r="D19" s="8">
        <v>2</v>
      </c>
      <c r="E19" s="8">
        <v>12</v>
      </c>
      <c r="F19" s="8">
        <v>137</v>
      </c>
      <c r="G19" s="8">
        <f t="shared" si="1"/>
        <v>143</v>
      </c>
      <c r="H19" s="8">
        <v>2</v>
      </c>
      <c r="I19" s="8">
        <v>12</v>
      </c>
      <c r="J19" s="8">
        <v>129</v>
      </c>
      <c r="K19" s="8">
        <f t="shared" si="2"/>
        <v>144</v>
      </c>
      <c r="L19" s="8">
        <v>2</v>
      </c>
      <c r="M19" s="8">
        <v>12</v>
      </c>
      <c r="N19" s="8">
        <v>130</v>
      </c>
      <c r="O19" s="8">
        <f t="shared" si="3"/>
        <v>148</v>
      </c>
      <c r="P19" s="8">
        <v>2</v>
      </c>
      <c r="Q19" s="8">
        <v>14</v>
      </c>
      <c r="R19" s="8">
        <v>132</v>
      </c>
      <c r="S19" s="8">
        <f t="shared" si="4"/>
        <v>155</v>
      </c>
      <c r="T19" s="8">
        <v>6</v>
      </c>
      <c r="U19" s="8">
        <v>15</v>
      </c>
      <c r="V19" s="8">
        <v>134</v>
      </c>
      <c r="W19" s="8">
        <f t="shared" si="5"/>
        <v>741</v>
      </c>
      <c r="X19" s="8">
        <f t="shared" si="6"/>
        <v>14</v>
      </c>
      <c r="Y19" s="8">
        <f t="shared" si="7"/>
        <v>65</v>
      </c>
      <c r="Z19" s="8">
        <f t="shared" si="8"/>
        <v>662</v>
      </c>
      <c r="AB19" s="39"/>
      <c r="AC19" s="40"/>
    </row>
    <row r="20" spans="1:29" ht="15.95" customHeight="1">
      <c r="A20" s="8">
        <v>15</v>
      </c>
      <c r="B20" s="9" t="s">
        <v>21</v>
      </c>
      <c r="C20" s="8">
        <f t="shared" si="0"/>
        <v>134</v>
      </c>
      <c r="D20" s="8">
        <v>2</v>
      </c>
      <c r="E20" s="8">
        <v>10</v>
      </c>
      <c r="F20" s="8">
        <v>122</v>
      </c>
      <c r="G20" s="8">
        <f t="shared" si="1"/>
        <v>136</v>
      </c>
      <c r="H20" s="8">
        <v>2</v>
      </c>
      <c r="I20" s="8">
        <v>10</v>
      </c>
      <c r="J20" s="8">
        <v>124</v>
      </c>
      <c r="K20" s="8">
        <f t="shared" si="2"/>
        <v>138</v>
      </c>
      <c r="L20" s="8">
        <v>2</v>
      </c>
      <c r="M20" s="8">
        <v>11</v>
      </c>
      <c r="N20" s="8">
        <v>125</v>
      </c>
      <c r="O20" s="8">
        <f t="shared" si="3"/>
        <v>146</v>
      </c>
      <c r="P20" s="8">
        <v>3</v>
      </c>
      <c r="Q20" s="8">
        <v>14</v>
      </c>
      <c r="R20" s="8">
        <v>129</v>
      </c>
      <c r="S20" s="8">
        <f t="shared" si="4"/>
        <v>153</v>
      </c>
      <c r="T20" s="8">
        <v>7</v>
      </c>
      <c r="U20" s="8">
        <v>15</v>
      </c>
      <c r="V20" s="8">
        <v>131</v>
      </c>
      <c r="W20" s="8">
        <f t="shared" si="5"/>
        <v>707</v>
      </c>
      <c r="X20" s="8">
        <f t="shared" si="6"/>
        <v>16</v>
      </c>
      <c r="Y20" s="8">
        <f t="shared" si="7"/>
        <v>60</v>
      </c>
      <c r="Z20" s="8">
        <f t="shared" si="8"/>
        <v>631</v>
      </c>
      <c r="AB20" s="39"/>
      <c r="AC20" s="40"/>
    </row>
    <row r="21" spans="1:29" ht="15.95" customHeight="1">
      <c r="A21" s="8">
        <v>16</v>
      </c>
      <c r="B21" s="9" t="s">
        <v>22</v>
      </c>
      <c r="C21" s="8">
        <f t="shared" si="0"/>
        <v>191</v>
      </c>
      <c r="D21" s="8">
        <v>2</v>
      </c>
      <c r="E21" s="8">
        <v>12</v>
      </c>
      <c r="F21" s="8">
        <v>177</v>
      </c>
      <c r="G21" s="8">
        <f t="shared" si="1"/>
        <v>192</v>
      </c>
      <c r="H21" s="8">
        <v>2</v>
      </c>
      <c r="I21" s="8">
        <v>12</v>
      </c>
      <c r="J21" s="8">
        <v>178</v>
      </c>
      <c r="K21" s="8">
        <f t="shared" si="2"/>
        <v>193</v>
      </c>
      <c r="L21" s="8">
        <v>2</v>
      </c>
      <c r="M21" s="8">
        <v>12</v>
      </c>
      <c r="N21" s="8">
        <v>179</v>
      </c>
      <c r="O21" s="8">
        <f t="shared" si="3"/>
        <v>197</v>
      </c>
      <c r="P21" s="8">
        <v>2</v>
      </c>
      <c r="Q21" s="8">
        <v>14</v>
      </c>
      <c r="R21" s="8">
        <v>181</v>
      </c>
      <c r="S21" s="8">
        <f t="shared" si="4"/>
        <v>205</v>
      </c>
      <c r="T21" s="8">
        <v>6</v>
      </c>
      <c r="U21" s="8">
        <v>16</v>
      </c>
      <c r="V21" s="8">
        <v>183</v>
      </c>
      <c r="W21" s="8">
        <f t="shared" si="5"/>
        <v>978</v>
      </c>
      <c r="X21" s="8">
        <f t="shared" si="6"/>
        <v>14</v>
      </c>
      <c r="Y21" s="8">
        <f t="shared" si="7"/>
        <v>66</v>
      </c>
      <c r="Z21" s="8">
        <f t="shared" si="8"/>
        <v>898</v>
      </c>
      <c r="AB21" s="39"/>
      <c r="AC21" s="40"/>
    </row>
    <row r="22" spans="1:29" ht="15.95" customHeight="1">
      <c r="A22" s="8">
        <v>17</v>
      </c>
      <c r="B22" s="9" t="s">
        <v>23</v>
      </c>
      <c r="C22" s="8">
        <f t="shared" si="0"/>
        <v>170</v>
      </c>
      <c r="D22" s="8">
        <v>3</v>
      </c>
      <c r="E22" s="8">
        <v>10</v>
      </c>
      <c r="F22" s="8">
        <v>157</v>
      </c>
      <c r="G22" s="8">
        <f t="shared" si="1"/>
        <v>172</v>
      </c>
      <c r="H22" s="8">
        <v>3</v>
      </c>
      <c r="I22" s="8">
        <v>10</v>
      </c>
      <c r="J22" s="8">
        <v>159</v>
      </c>
      <c r="K22" s="8">
        <f t="shared" si="2"/>
        <v>173</v>
      </c>
      <c r="L22" s="8">
        <v>3</v>
      </c>
      <c r="M22" s="8">
        <v>10</v>
      </c>
      <c r="N22" s="8">
        <v>160</v>
      </c>
      <c r="O22" s="8">
        <f t="shared" si="3"/>
        <v>177</v>
      </c>
      <c r="P22" s="8">
        <v>3</v>
      </c>
      <c r="Q22" s="8">
        <v>12</v>
      </c>
      <c r="R22" s="8">
        <v>162</v>
      </c>
      <c r="S22" s="8">
        <f t="shared" si="4"/>
        <v>185</v>
      </c>
      <c r="T22" s="8">
        <v>7</v>
      </c>
      <c r="U22" s="8">
        <v>14</v>
      </c>
      <c r="V22" s="8">
        <v>164</v>
      </c>
      <c r="W22" s="8">
        <f t="shared" si="5"/>
        <v>877</v>
      </c>
      <c r="X22" s="8">
        <f t="shared" si="6"/>
        <v>19</v>
      </c>
      <c r="Y22" s="8">
        <f t="shared" si="7"/>
        <v>56</v>
      </c>
      <c r="Z22" s="8">
        <f t="shared" si="8"/>
        <v>802</v>
      </c>
      <c r="AB22" s="39"/>
      <c r="AC22" s="40"/>
    </row>
    <row r="23" spans="1:29" ht="15.95" customHeight="1">
      <c r="A23" s="8">
        <v>18</v>
      </c>
      <c r="B23" s="9" t="s">
        <v>24</v>
      </c>
      <c r="C23" s="8">
        <f t="shared" si="0"/>
        <v>147</v>
      </c>
      <c r="D23" s="8">
        <v>3</v>
      </c>
      <c r="E23" s="8">
        <v>12</v>
      </c>
      <c r="F23" s="8">
        <v>132</v>
      </c>
      <c r="G23" s="8">
        <f t="shared" si="1"/>
        <v>149</v>
      </c>
      <c r="H23" s="8">
        <v>3</v>
      </c>
      <c r="I23" s="8">
        <v>12</v>
      </c>
      <c r="J23" s="8">
        <v>134</v>
      </c>
      <c r="K23" s="8">
        <f t="shared" si="2"/>
        <v>152</v>
      </c>
      <c r="L23" s="8">
        <v>3</v>
      </c>
      <c r="M23" s="8">
        <v>12</v>
      </c>
      <c r="N23" s="8">
        <v>137</v>
      </c>
      <c r="O23" s="8">
        <f t="shared" si="3"/>
        <v>155</v>
      </c>
      <c r="P23" s="8">
        <v>3</v>
      </c>
      <c r="Q23" s="8">
        <v>14</v>
      </c>
      <c r="R23" s="8">
        <v>138</v>
      </c>
      <c r="S23" s="8">
        <f t="shared" si="4"/>
        <v>163</v>
      </c>
      <c r="T23" s="8">
        <v>7</v>
      </c>
      <c r="U23" s="8">
        <v>16</v>
      </c>
      <c r="V23" s="8">
        <v>140</v>
      </c>
      <c r="W23" s="8">
        <f t="shared" si="5"/>
        <v>766</v>
      </c>
      <c r="X23" s="8">
        <f t="shared" si="6"/>
        <v>19</v>
      </c>
      <c r="Y23" s="8">
        <f t="shared" si="7"/>
        <v>66</v>
      </c>
      <c r="Z23" s="8">
        <f t="shared" si="8"/>
        <v>681</v>
      </c>
      <c r="AB23" s="39"/>
      <c r="AC23" s="40"/>
    </row>
    <row r="24" spans="1:29" ht="15.95" customHeight="1">
      <c r="A24" s="8">
        <v>19</v>
      </c>
      <c r="B24" s="9" t="s">
        <v>25</v>
      </c>
      <c r="C24" s="8">
        <f t="shared" si="0"/>
        <v>240</v>
      </c>
      <c r="D24" s="8">
        <v>5</v>
      </c>
      <c r="E24" s="8">
        <v>13</v>
      </c>
      <c r="F24" s="8">
        <v>222</v>
      </c>
      <c r="G24" s="8">
        <f t="shared" si="1"/>
        <v>242</v>
      </c>
      <c r="H24" s="8">
        <v>5</v>
      </c>
      <c r="I24" s="8">
        <v>13</v>
      </c>
      <c r="J24" s="8">
        <v>224</v>
      </c>
      <c r="K24" s="8">
        <f t="shared" si="2"/>
        <v>243</v>
      </c>
      <c r="L24" s="8">
        <v>5</v>
      </c>
      <c r="M24" s="8">
        <v>13</v>
      </c>
      <c r="N24" s="8">
        <v>225</v>
      </c>
      <c r="O24" s="8">
        <f t="shared" si="3"/>
        <v>248</v>
      </c>
      <c r="P24" s="8">
        <v>5</v>
      </c>
      <c r="Q24" s="8">
        <v>15</v>
      </c>
      <c r="R24" s="8">
        <v>228</v>
      </c>
      <c r="S24" s="8">
        <f t="shared" si="4"/>
        <v>256</v>
      </c>
      <c r="T24" s="8">
        <v>9</v>
      </c>
      <c r="U24" s="8">
        <v>17</v>
      </c>
      <c r="V24" s="8">
        <v>230</v>
      </c>
      <c r="W24" s="8">
        <f t="shared" si="5"/>
        <v>1229</v>
      </c>
      <c r="X24" s="8">
        <f t="shared" si="6"/>
        <v>29</v>
      </c>
      <c r="Y24" s="8">
        <f t="shared" si="7"/>
        <v>71</v>
      </c>
      <c r="Z24" s="8">
        <f t="shared" si="8"/>
        <v>1129</v>
      </c>
      <c r="AB24" s="39"/>
      <c r="AC24" s="40"/>
    </row>
    <row r="25" spans="1:29" ht="15.95" customHeight="1">
      <c r="A25" s="8">
        <v>20</v>
      </c>
      <c r="B25" s="9" t="s">
        <v>26</v>
      </c>
      <c r="C25" s="8">
        <f t="shared" si="0"/>
        <v>178</v>
      </c>
      <c r="D25" s="8">
        <v>4</v>
      </c>
      <c r="E25" s="8">
        <v>12</v>
      </c>
      <c r="F25" s="8">
        <v>162</v>
      </c>
      <c r="G25" s="8">
        <f t="shared" si="1"/>
        <v>181</v>
      </c>
      <c r="H25" s="8">
        <v>4</v>
      </c>
      <c r="I25" s="8">
        <v>12</v>
      </c>
      <c r="J25" s="8">
        <v>165</v>
      </c>
      <c r="K25" s="8">
        <f t="shared" si="2"/>
        <v>182</v>
      </c>
      <c r="L25" s="8">
        <v>4</v>
      </c>
      <c r="M25" s="8">
        <v>12</v>
      </c>
      <c r="N25" s="8">
        <v>166</v>
      </c>
      <c r="O25" s="8">
        <f t="shared" si="3"/>
        <v>186</v>
      </c>
      <c r="P25" s="8">
        <v>4</v>
      </c>
      <c r="Q25" s="8">
        <v>14</v>
      </c>
      <c r="R25" s="8">
        <v>168</v>
      </c>
      <c r="S25" s="8">
        <f t="shared" si="4"/>
        <v>192</v>
      </c>
      <c r="T25" s="8">
        <v>8</v>
      </c>
      <c r="U25" s="8">
        <v>16</v>
      </c>
      <c r="V25" s="8">
        <v>168</v>
      </c>
      <c r="W25" s="8">
        <f t="shared" si="5"/>
        <v>919</v>
      </c>
      <c r="X25" s="8">
        <f t="shared" si="6"/>
        <v>24</v>
      </c>
      <c r="Y25" s="8">
        <f t="shared" si="7"/>
        <v>66</v>
      </c>
      <c r="Z25" s="8">
        <f t="shared" si="8"/>
        <v>829</v>
      </c>
      <c r="AB25" s="39"/>
      <c r="AC25" s="40"/>
    </row>
    <row r="26" spans="1:29" ht="15.95" customHeight="1">
      <c r="A26" s="8">
        <v>21</v>
      </c>
      <c r="B26" s="9" t="s">
        <v>27</v>
      </c>
      <c r="C26" s="8">
        <f t="shared" si="0"/>
        <v>148</v>
      </c>
      <c r="D26" s="8">
        <v>3</v>
      </c>
      <c r="E26" s="8">
        <v>11</v>
      </c>
      <c r="F26" s="8">
        <v>134</v>
      </c>
      <c r="G26" s="8">
        <f t="shared" si="1"/>
        <v>149</v>
      </c>
      <c r="H26" s="8">
        <v>3</v>
      </c>
      <c r="I26" s="8">
        <v>10</v>
      </c>
      <c r="J26" s="8">
        <v>136</v>
      </c>
      <c r="K26" s="8">
        <f t="shared" si="2"/>
        <v>153</v>
      </c>
      <c r="L26" s="8">
        <v>3</v>
      </c>
      <c r="M26" s="8">
        <v>11</v>
      </c>
      <c r="N26" s="8">
        <v>139</v>
      </c>
      <c r="O26" s="8">
        <f t="shared" si="3"/>
        <v>157</v>
      </c>
      <c r="P26" s="8">
        <v>4</v>
      </c>
      <c r="Q26" s="8">
        <v>13</v>
      </c>
      <c r="R26" s="8">
        <v>140</v>
      </c>
      <c r="S26" s="8">
        <f t="shared" si="4"/>
        <v>164</v>
      </c>
      <c r="T26" s="8">
        <v>7</v>
      </c>
      <c r="U26" s="8">
        <v>15</v>
      </c>
      <c r="V26" s="8">
        <v>142</v>
      </c>
      <c r="W26" s="8">
        <f t="shared" si="5"/>
        <v>771</v>
      </c>
      <c r="X26" s="8">
        <f t="shared" si="6"/>
        <v>20</v>
      </c>
      <c r="Y26" s="8">
        <f t="shared" si="7"/>
        <v>60</v>
      </c>
      <c r="Z26" s="8">
        <f t="shared" si="8"/>
        <v>691</v>
      </c>
      <c r="AB26" s="39"/>
      <c r="AC26" s="40"/>
    </row>
    <row r="27" spans="1:29" ht="15.95" customHeight="1">
      <c r="A27" s="8">
        <v>22</v>
      </c>
      <c r="B27" s="9" t="s">
        <v>28</v>
      </c>
      <c r="C27" s="8">
        <f t="shared" si="0"/>
        <v>151</v>
      </c>
      <c r="D27" s="8">
        <v>3</v>
      </c>
      <c r="E27" s="8">
        <v>11</v>
      </c>
      <c r="F27" s="8">
        <v>137</v>
      </c>
      <c r="G27" s="8">
        <f t="shared" si="1"/>
        <v>151</v>
      </c>
      <c r="H27" s="8">
        <v>3</v>
      </c>
      <c r="I27" s="8">
        <v>10</v>
      </c>
      <c r="J27" s="8">
        <v>138</v>
      </c>
      <c r="K27" s="8">
        <f t="shared" si="2"/>
        <v>154</v>
      </c>
      <c r="L27" s="8">
        <v>3</v>
      </c>
      <c r="M27" s="8">
        <v>11</v>
      </c>
      <c r="N27" s="8">
        <v>140</v>
      </c>
      <c r="O27" s="8">
        <f t="shared" si="3"/>
        <v>158</v>
      </c>
      <c r="P27" s="8">
        <v>4</v>
      </c>
      <c r="Q27" s="8">
        <v>13</v>
      </c>
      <c r="R27" s="8">
        <v>141</v>
      </c>
      <c r="S27" s="8">
        <f t="shared" si="4"/>
        <v>165</v>
      </c>
      <c r="T27" s="8">
        <v>7</v>
      </c>
      <c r="U27" s="8">
        <v>15</v>
      </c>
      <c r="V27" s="8">
        <v>143</v>
      </c>
      <c r="W27" s="8">
        <f t="shared" si="5"/>
        <v>779</v>
      </c>
      <c r="X27" s="8">
        <f t="shared" si="6"/>
        <v>20</v>
      </c>
      <c r="Y27" s="8">
        <f t="shared" si="7"/>
        <v>60</v>
      </c>
      <c r="Z27" s="8">
        <f>F27+J27+N27+R27+V27</f>
        <v>699</v>
      </c>
      <c r="AB27" s="39"/>
      <c r="AC27" s="40"/>
    </row>
    <row r="28" spans="1:29" ht="15.95" customHeight="1">
      <c r="A28" s="10"/>
      <c r="B28" s="11" t="s">
        <v>29</v>
      </c>
      <c r="C28" s="68">
        <f t="shared" ref="C28:Z28" si="9">SUM(C6:C27)</f>
        <v>3394</v>
      </c>
      <c r="D28" s="68">
        <f t="shared" si="9"/>
        <v>60</v>
      </c>
      <c r="E28" s="68">
        <f t="shared" si="9"/>
        <v>250</v>
      </c>
      <c r="F28" s="68">
        <f t="shared" si="9"/>
        <v>3084</v>
      </c>
      <c r="G28" s="68">
        <f t="shared" si="9"/>
        <v>3426</v>
      </c>
      <c r="H28" s="68">
        <f t="shared" si="9"/>
        <v>60</v>
      </c>
      <c r="I28" s="68">
        <f t="shared" si="9"/>
        <v>250</v>
      </c>
      <c r="J28" s="68">
        <f t="shared" si="9"/>
        <v>3116</v>
      </c>
      <c r="K28" s="68">
        <f t="shared" si="9"/>
        <v>3468</v>
      </c>
      <c r="L28" s="68">
        <f t="shared" si="9"/>
        <v>60</v>
      </c>
      <c r="M28" s="68">
        <f t="shared" si="9"/>
        <v>260</v>
      </c>
      <c r="N28" s="68">
        <f t="shared" si="9"/>
        <v>3148</v>
      </c>
      <c r="O28" s="68">
        <f t="shared" si="9"/>
        <v>3558</v>
      </c>
      <c r="P28" s="68">
        <f t="shared" si="9"/>
        <v>70</v>
      </c>
      <c r="Q28" s="68">
        <f t="shared" si="9"/>
        <v>300</v>
      </c>
      <c r="R28" s="68">
        <f t="shared" si="9"/>
        <v>3188</v>
      </c>
      <c r="S28" s="68">
        <f t="shared" si="9"/>
        <v>3710</v>
      </c>
      <c r="T28" s="68">
        <f t="shared" si="9"/>
        <v>150</v>
      </c>
      <c r="U28" s="68">
        <f t="shared" si="9"/>
        <v>330</v>
      </c>
      <c r="V28" s="68">
        <f t="shared" si="9"/>
        <v>3230</v>
      </c>
      <c r="W28" s="68">
        <f t="shared" si="9"/>
        <v>17556</v>
      </c>
      <c r="X28" s="68">
        <f t="shared" si="9"/>
        <v>400</v>
      </c>
      <c r="Y28" s="68">
        <f t="shared" si="9"/>
        <v>1390</v>
      </c>
      <c r="Z28" s="68">
        <f t="shared" si="9"/>
        <v>15766</v>
      </c>
      <c r="AB28" s="41"/>
      <c r="AC28" s="39"/>
    </row>
    <row r="29" spans="1:29">
      <c r="AB29" s="39"/>
      <c r="AC29" s="39"/>
    </row>
    <row r="30" spans="1:29">
      <c r="AB30" s="39"/>
      <c r="AC30" s="39"/>
    </row>
  </sheetData>
  <mergeCells count="10">
    <mergeCell ref="A1:E1"/>
    <mergeCell ref="A2:Z2"/>
    <mergeCell ref="C4:F4"/>
    <mergeCell ref="G4:J4"/>
    <mergeCell ref="O4:R4"/>
    <mergeCell ref="S4:V4"/>
    <mergeCell ref="W4:Z4"/>
    <mergeCell ref="A4:A5"/>
    <mergeCell ref="B4:B5"/>
    <mergeCell ref="K4:N4"/>
  </mergeCells>
  <printOptions horizontalCentered="1"/>
  <pageMargins left="0.2" right="0.2" top="0.32" bottom="0.31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Phụ lục 01</vt:lpstr>
      <vt:lpstr>Phụ luc 02</vt:lpstr>
      <vt:lpstr>Phụ lục 3</vt:lpstr>
      <vt:lpstr>'Phụ lục 01'!Print_Titles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admin-mao</dc:creator>
  <cp:lastModifiedBy>Admin</cp:lastModifiedBy>
  <cp:lastPrinted>2022-03-24T07:22:52Z</cp:lastPrinted>
  <dcterms:created xsi:type="dcterms:W3CDTF">2021-01-14T09:14:32Z</dcterms:created>
  <dcterms:modified xsi:type="dcterms:W3CDTF">2022-04-14T10:18:47Z</dcterms:modified>
</cp:coreProperties>
</file>